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BF603793-818D-456D-8A2F-96A8115648D4}" xr6:coauthVersionLast="47" xr6:coauthVersionMax="47" xr10:uidLastSave="{00000000-0000-0000-0000-000000000000}"/>
  <bookViews>
    <workbookView xWindow="-120" yWindow="-120" windowWidth="29040" windowHeight="15720" tabRatio="970" xr2:uid="{00000000-000D-0000-FFFF-FFFF00000000}"/>
  </bookViews>
  <sheets>
    <sheet name="일위대가" sheetId="39" r:id="rId1"/>
    <sheet name="노임단가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노임단가!$B$1:$AH$47</definedName>
    <definedName name="_xlnm.Print_Area" localSheetId="0">일위대가!$B$1:$AE$43</definedName>
    <definedName name="_xlnm.Print_Titles" localSheetId="1">노임단가!$1:$3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9" l="1"/>
  <c r="E12" i="39"/>
  <c r="I14" i="39"/>
  <c r="I12" i="39"/>
  <c r="N13" i="39"/>
  <c r="L13" i="39"/>
  <c r="G13" i="39"/>
  <c r="N11" i="39"/>
  <c r="L11" i="39"/>
  <c r="G11" i="39"/>
  <c r="N7" i="39"/>
  <c r="L7" i="39"/>
  <c r="J5" i="39"/>
  <c r="N5" i="39"/>
  <c r="L5" i="39"/>
  <c r="I8" i="39"/>
  <c r="G8" i="39"/>
  <c r="G7" i="39"/>
  <c r="H6" i="39"/>
  <c r="G6" i="39"/>
  <c r="J6" i="39"/>
  <c r="I6" i="39"/>
  <c r="G5" i="39"/>
  <c r="J14" i="39" l="1"/>
  <c r="J13" i="39" s="1"/>
  <c r="H13" i="39" s="1"/>
  <c r="J12" i="39"/>
  <c r="G14" i="39"/>
  <c r="G12" i="39"/>
  <c r="J11" i="39"/>
  <c r="H11" i="39" s="1"/>
  <c r="H12" i="39"/>
  <c r="J8" i="39"/>
  <c r="H14" i="39" l="1"/>
  <c r="J7" i="39"/>
  <c r="H7" i="39" s="1"/>
  <c r="H8" i="39"/>
  <c r="Q52" i="39"/>
  <c r="R52" i="39" s="1"/>
  <c r="Q49" i="39"/>
  <c r="R49" i="39" s="1"/>
  <c r="Q46" i="39"/>
  <c r="R46" i="39" s="1"/>
  <c r="Q43" i="39"/>
  <c r="R43" i="39" s="1"/>
  <c r="H5" i="39" l="1"/>
</calcChain>
</file>

<file path=xl/sharedStrings.xml><?xml version="1.0" encoding="utf-8"?>
<sst xmlns="http://schemas.openxmlformats.org/spreadsheetml/2006/main" count="53" uniqueCount="32">
  <si>
    <t>품    명</t>
  </si>
  <si>
    <t>규   격</t>
  </si>
  <si>
    <t>단위</t>
  </si>
  <si>
    <t>단  가</t>
  </si>
  <si>
    <t>금   액</t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</si>
  <si>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</si>
  <si>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</si>
  <si>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</si>
  <si>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</si>
  <si>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</si>
  <si>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</si>
  <si>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</si>
  <si>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</si>
  <si>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</si>
  <si>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</si>
  <si>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</si>
  <si>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</si>
  <si>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</si>
  <si>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</si>
  <si>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7" type="noConversion"/>
  </si>
  <si>
    <t>인</t>
    <phoneticPr fontId="87" type="noConversion"/>
  </si>
  <si>
    <t>"</t>
    <phoneticPr fontId="3" type="noConversion"/>
  </si>
  <si>
    <t>2호표</t>
    <phoneticPr fontId="87" type="noConversion"/>
  </si>
  <si>
    <t>3호표</t>
    <phoneticPr fontId="87" type="noConversion"/>
  </si>
  <si>
    <t>4호표</t>
    <phoneticPr fontId="87" type="noConversion"/>
  </si>
  <si>
    <t>보통인부</t>
    <phoneticPr fontId="3" type="noConversion"/>
  </si>
  <si>
    <t>식재지 조형(인력)</t>
    <phoneticPr fontId="87" type="noConversion"/>
  </si>
  <si>
    <t>a</t>
    <phoneticPr fontId="87" type="noConversion"/>
  </si>
  <si>
    <t>점토 및 점질토</t>
    <phoneticPr fontId="87" type="noConversion"/>
  </si>
  <si>
    <t>보통인부</t>
    <phoneticPr fontId="87" type="noConversion"/>
  </si>
  <si>
    <t>모래 또는 사질토</t>
    <phoneticPr fontId="87" type="noConversion"/>
  </si>
  <si>
    <t>M2</t>
    <phoneticPr fontId="8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</si>
</sst>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10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  <font>
      <b/>
      <sz val="9"/>
      <color rgb="FFFF0000"/>
      <name val="굴림체"/>
      <family val="3"/>
      <charset val="129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50">
    <xf numFmtId="0" fontId="0" fillId="0" borderId="0">
      <alignment vertical="center"/>
    </xf>
    <xf numFmtId="0" fontId="9" fillId="0" borderId="0"/>
    <xf numFmtId="3" fontId="10" fillId="0" borderId="1"/>
    <xf numFmtId="24" fontId="11" fillId="0" borderId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0" fontId="13" fillId="0" borderId="0">
      <alignment vertical="center"/>
    </xf>
    <xf numFmtId="38" fontId="14" fillId="0" borderId="2">
      <alignment horizontal="right"/>
    </xf>
    <xf numFmtId="0" fontId="14" fillId="0" borderId="0"/>
    <xf numFmtId="0" fontId="14" fillId="0" borderId="0"/>
    <xf numFmtId="0" fontId="15" fillId="0" borderId="0" applyFont="0" applyFill="0" applyBorder="0" applyAlignment="0" applyProtection="0"/>
    <xf numFmtId="0" fontId="16" fillId="0" borderId="0"/>
    <xf numFmtId="0" fontId="15" fillId="0" borderId="0"/>
    <xf numFmtId="181" fontId="12" fillId="0" borderId="0" applyFont="0" applyFill="0" applyBorder="0" applyAlignment="0" applyProtection="0"/>
    <xf numFmtId="0" fontId="12" fillId="0" borderId="0"/>
    <xf numFmtId="0" fontId="12" fillId="0" borderId="0"/>
    <xf numFmtId="0" fontId="15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17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17" fillId="0" borderId="0"/>
    <xf numFmtId="0" fontId="15" fillId="0" borderId="0"/>
    <xf numFmtId="0" fontId="6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6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1" fillId="0" borderId="0"/>
    <xf numFmtId="0" fontId="17" fillId="0" borderId="0"/>
    <xf numFmtId="0" fontId="6" fillId="0" borderId="0"/>
    <xf numFmtId="0" fontId="15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7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7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6" fillId="0" borderId="0"/>
    <xf numFmtId="0" fontId="17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8" fillId="0" borderId="0"/>
    <xf numFmtId="182" fontId="19" fillId="0" borderId="0" applyFont="0" applyFill="0" applyBorder="0" applyAlignment="0" applyProtection="0">
      <alignment vertical="center"/>
    </xf>
    <xf numFmtId="183" fontId="20" fillId="0" borderId="1">
      <alignment vertical="center"/>
    </xf>
    <xf numFmtId="3" fontId="10" fillId="0" borderId="1"/>
    <xf numFmtId="3" fontId="10" fillId="0" borderId="1"/>
    <xf numFmtId="184" fontId="14" fillId="0" borderId="0">
      <alignment vertical="center"/>
    </xf>
    <xf numFmtId="0" fontId="5" fillId="0" borderId="0">
      <alignment horizontal="center" vertical="center"/>
    </xf>
    <xf numFmtId="185" fontId="12" fillId="0" borderId="0" applyFont="0" applyFill="0" applyBorder="0" applyAlignment="0" applyProtection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22" fillId="0" borderId="0"/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188" fontId="23" fillId="0" borderId="0">
      <alignment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3" fontId="21" fillId="0" borderId="3">
      <alignment horizontal="right" vertical="center"/>
    </xf>
    <xf numFmtId="41" fontId="14" fillId="0" borderId="0">
      <alignment horizontal="center" vertical="center"/>
    </xf>
    <xf numFmtId="189" fontId="14" fillId="0" borderId="0">
      <alignment horizontal="center" vertical="center"/>
    </xf>
    <xf numFmtId="190" fontId="24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191" fontId="19" fillId="0" borderId="0">
      <alignment vertical="center"/>
    </xf>
    <xf numFmtId="0" fontId="12" fillId="0" borderId="0"/>
    <xf numFmtId="0" fontId="15" fillId="0" borderId="0" applyNumberFormat="0" applyFill="0" applyBorder="0" applyAlignment="0" applyProtection="0"/>
    <xf numFmtId="2" fontId="21" fillId="0" borderId="3">
      <alignment horizontal="right" vertical="center"/>
    </xf>
    <xf numFmtId="0" fontId="14" fillId="0" borderId="4">
      <alignment horizontal="center"/>
    </xf>
    <xf numFmtId="2" fontId="21" fillId="0" borderId="3">
      <alignment horizontal="right" vertical="center"/>
    </xf>
    <xf numFmtId="191" fontId="19" fillId="0" borderId="0">
      <alignment vertical="center"/>
    </xf>
    <xf numFmtId="9" fontId="14" fillId="0" borderId="0">
      <protection locked="0"/>
    </xf>
    <xf numFmtId="192" fontId="12" fillId="0" borderId="0">
      <protection locked="0"/>
    </xf>
    <xf numFmtId="0" fontId="25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93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5" fontId="27" fillId="0" borderId="1">
      <alignment horizontal="center" vertical="center"/>
    </xf>
    <xf numFmtId="192" fontId="12" fillId="0" borderId="0">
      <protection locked="0"/>
    </xf>
    <xf numFmtId="192" fontId="12" fillId="0" borderId="0">
      <protection locked="0"/>
    </xf>
    <xf numFmtId="0" fontId="12" fillId="0" borderId="0">
      <protection locked="0"/>
    </xf>
    <xf numFmtId="19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12" fillId="0" borderId="0">
      <protection locked="0"/>
    </xf>
    <xf numFmtId="197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192" fontId="12" fillId="0" borderId="0">
      <protection locked="0"/>
    </xf>
    <xf numFmtId="199" fontId="26" fillId="0" borderId="0" applyFont="0" applyFill="0" applyBorder="0" applyAlignment="0" applyProtection="0"/>
    <xf numFmtId="200" fontId="26" fillId="0" borderId="0" applyFont="0" applyFill="0" applyBorder="0" applyAlignment="0" applyProtection="0"/>
    <xf numFmtId="0" fontId="11" fillId="0" borderId="0"/>
    <xf numFmtId="0" fontId="28" fillId="0" borderId="0"/>
    <xf numFmtId="192" fontId="12" fillId="0" borderId="0">
      <protection locked="0"/>
    </xf>
    <xf numFmtId="197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203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92" fontId="12" fillId="0" borderId="0">
      <protection locked="0"/>
    </xf>
    <xf numFmtId="0" fontId="32" fillId="0" borderId="0"/>
    <xf numFmtId="0" fontId="33" fillId="0" borderId="0"/>
    <xf numFmtId="0" fontId="29" fillId="0" borderId="0"/>
    <xf numFmtId="0" fontId="25" fillId="0" borderId="0"/>
    <xf numFmtId="0" fontId="25" fillId="0" borderId="0"/>
    <xf numFmtId="0" fontId="15" fillId="0" borderId="0"/>
    <xf numFmtId="204" fontId="12" fillId="0" borderId="0" applyFill="0" applyBorder="0" applyAlignment="0"/>
    <xf numFmtId="0" fontId="34" fillId="0" borderId="0"/>
    <xf numFmtId="192" fontId="12" fillId="0" borderId="0">
      <protection locked="0"/>
    </xf>
    <xf numFmtId="0" fontId="35" fillId="2" borderId="5">
      <alignment horizontal="center" wrapText="1"/>
    </xf>
    <xf numFmtId="205" fontId="36" fillId="0" borderId="0">
      <protection locked="0"/>
    </xf>
    <xf numFmtId="38" fontId="11" fillId="0" borderId="0" applyFont="0" applyFill="0" applyBorder="0" applyAlignment="0" applyProtection="0"/>
    <xf numFmtId="206" fontId="17" fillId="0" borderId="0"/>
    <xf numFmtId="207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37" fillId="0" borderId="0" applyNumberFormat="0" applyAlignment="0">
      <alignment horizontal="left"/>
    </xf>
    <xf numFmtId="0" fontId="6" fillId="0" borderId="0" applyFont="0" applyFill="0" applyBorder="0" applyAlignment="0" applyProtection="0"/>
    <xf numFmtId="205" fontId="36" fillId="0" borderId="0">
      <protection locked="0"/>
    </xf>
    <xf numFmtId="208" fontId="11" fillId="0" borderId="0" applyFont="0" applyFill="0" applyBorder="0" applyAlignment="0" applyProtection="0"/>
    <xf numFmtId="0" fontId="14" fillId="0" borderId="1" applyFill="0" applyBorder="0" applyAlignment="0"/>
    <xf numFmtId="209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1" fontId="12" fillId="0" borderId="0"/>
    <xf numFmtId="212" fontId="38" fillId="0" borderId="0" applyFill="0" applyBorder="0">
      <alignment horizontal="centerContinuous"/>
    </xf>
    <xf numFmtId="0" fontId="39" fillId="0" borderId="0" applyNumberFormat="0" applyAlignment="0">
      <alignment horizontal="left"/>
    </xf>
    <xf numFmtId="0" fontId="12" fillId="0" borderId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205" fontId="36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38" fontId="42" fillId="3" borderId="0" applyNumberFormat="0" applyBorder="0" applyAlignment="0" applyProtection="0"/>
    <xf numFmtId="3" fontId="9" fillId="0" borderId="6">
      <alignment horizontal="right" vertical="center"/>
    </xf>
    <xf numFmtId="4" fontId="9" fillId="0" borderId="6">
      <alignment horizontal="right" vertical="center"/>
    </xf>
    <xf numFmtId="0" fontId="43" fillId="0" borderId="0">
      <alignment horizontal="left"/>
    </xf>
    <xf numFmtId="0" fontId="44" fillId="0" borderId="7" applyNumberFormat="0" applyAlignment="0" applyProtection="0">
      <alignment horizontal="left" vertical="center"/>
    </xf>
    <xf numFmtId="0" fontId="44" fillId="0" borderId="8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05" fontId="46" fillId="0" borderId="0">
      <protection locked="0"/>
    </xf>
    <xf numFmtId="205" fontId="46" fillId="0" borderId="0">
      <protection locked="0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0" fontId="42" fillId="2" borderId="1" applyNumberFormat="0" applyBorder="0" applyAlignment="0" applyProtection="0"/>
    <xf numFmtId="213" fontId="49" fillId="0" borderId="0">
      <alignment horizontal="left"/>
    </xf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50" fillId="0" borderId="9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37" fontId="51" fillId="0" borderId="0"/>
    <xf numFmtId="0" fontId="10" fillId="0" borderId="10" applyNumberFormat="0" applyFont="0" applyBorder="0" applyProtection="0">
      <alignment horizontal="center" vertical="center"/>
    </xf>
    <xf numFmtId="0" fontId="15" fillId="0" borderId="0" applyNumberFormat="0" applyFill="0" applyBorder="0" applyAlignment="0" applyProtection="0"/>
    <xf numFmtId="215" fontId="1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207" fontId="19" fillId="0" borderId="0">
      <alignment vertical="center"/>
    </xf>
    <xf numFmtId="0" fontId="15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10" fontId="15" fillId="0" borderId="0" applyFont="0" applyFill="0" applyBorder="0" applyAlignment="0" applyProtection="0"/>
    <xf numFmtId="216" fontId="14" fillId="0" borderId="0">
      <protection locked="0"/>
    </xf>
    <xf numFmtId="30" fontId="53" fillId="0" borderId="0" applyNumberFormat="0" applyFill="0" applyBorder="0" applyAlignment="0" applyProtection="0">
      <alignment horizontal="left"/>
    </xf>
    <xf numFmtId="183" fontId="15" fillId="0" borderId="0" applyFont="0" applyFill="0" applyBorder="0" applyAlignment="0" applyProtection="0"/>
    <xf numFmtId="217" fontId="19" fillId="0" borderId="0">
      <alignment vertical="center"/>
    </xf>
    <xf numFmtId="217" fontId="19" fillId="0" borderId="0">
      <alignment vertical="distributed"/>
    </xf>
    <xf numFmtId="0" fontId="15" fillId="4" borderId="0"/>
    <xf numFmtId="0" fontId="50" fillId="0" borderId="0"/>
    <xf numFmtId="40" fontId="54" fillId="0" borderId="0" applyBorder="0">
      <alignment horizontal="right"/>
    </xf>
    <xf numFmtId="218" fontId="55" fillId="0" borderId="0">
      <alignment horizontal="center"/>
    </xf>
    <xf numFmtId="0" fontId="56" fillId="3" borderId="0">
      <alignment horizontal="centerContinuous"/>
    </xf>
    <xf numFmtId="0" fontId="57" fillId="0" borderId="0" applyFill="0" applyBorder="0" applyProtection="0">
      <alignment horizontal="centerContinuous" vertical="center"/>
    </xf>
    <xf numFmtId="0" fontId="22" fillId="5" borderId="0" applyFill="0" applyBorder="0" applyProtection="0">
      <alignment horizontal="center" vertical="center"/>
    </xf>
    <xf numFmtId="219" fontId="38" fillId="0" borderId="0" applyFill="0" applyBorder="0">
      <alignment horizontal="centerContinuous"/>
    </xf>
    <xf numFmtId="205" fontId="36" fillId="0" borderId="11">
      <protection locked="0"/>
    </xf>
    <xf numFmtId="0" fontId="58" fillId="0" borderId="4">
      <alignment horizontal="left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59" fillId="0" borderId="0">
      <protection locked="0"/>
    </xf>
    <xf numFmtId="0" fontId="60" fillId="0" borderId="0" applyNumberFormat="0" applyFill="0" applyBorder="0" applyAlignment="0" applyProtection="0"/>
    <xf numFmtId="220" fontId="1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2" fillId="0" borderId="0"/>
    <xf numFmtId="0" fontId="19" fillId="0" borderId="0">
      <alignment vertical="center"/>
    </xf>
    <xf numFmtId="0" fontId="12" fillId="0" borderId="0">
      <protection locked="0"/>
    </xf>
    <xf numFmtId="0" fontId="63" fillId="0" borderId="0">
      <protection locked="0"/>
    </xf>
    <xf numFmtId="3" fontId="11" fillId="0" borderId="12">
      <alignment horizontal="center"/>
    </xf>
    <xf numFmtId="0" fontId="31" fillId="0" borderId="13">
      <alignment vertical="center"/>
    </xf>
    <xf numFmtId="3" fontId="7" fillId="0" borderId="14" applyNumberFormat="0" applyFill="0" applyBorder="0" applyProtection="0">
      <alignment horizontal="center" vertical="center"/>
    </xf>
    <xf numFmtId="0" fontId="63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21" fontId="66" fillId="0" borderId="15">
      <alignment horizontal="center" vertical="center"/>
    </xf>
    <xf numFmtId="183" fontId="6" fillId="0" borderId="6">
      <alignment vertical="center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0" fontId="67" fillId="0" borderId="0">
      <alignment vertical="center"/>
    </xf>
    <xf numFmtId="9" fontId="5" fillId="5" borderId="0" applyFill="0" applyBorder="0" applyProtection="0">
      <alignment horizontal="right"/>
    </xf>
    <xf numFmtId="10" fontId="5" fillId="0" borderId="0" applyFill="0" applyBorder="0" applyProtection="0">
      <alignment horizontal="right"/>
    </xf>
    <xf numFmtId="9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8" fillId="0" borderId="0"/>
    <xf numFmtId="0" fontId="14" fillId="0" borderId="0"/>
    <xf numFmtId="183" fontId="69" fillId="0" borderId="16">
      <alignment vertical="center"/>
    </xf>
    <xf numFmtId="0" fontId="12" fillId="0" borderId="17" applyBorder="0"/>
    <xf numFmtId="0" fontId="70" fillId="0" borderId="0" applyNumberFormat="0" applyFont="0" applyFill="0" applyBorder="0" applyProtection="0">
      <alignment horizontal="centerContinuous" vertical="center"/>
    </xf>
    <xf numFmtId="222" fontId="70" fillId="0" borderId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/>
    </xf>
    <xf numFmtId="0" fontId="9" fillId="0" borderId="0" applyNumberFormat="0" applyFont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 vertical="center"/>
    </xf>
    <xf numFmtId="38" fontId="20" fillId="0" borderId="0">
      <alignment vertical="center" wrapText="1"/>
    </xf>
    <xf numFmtId="3" fontId="19" fillId="0" borderId="1"/>
    <xf numFmtId="0" fontId="19" fillId="0" borderId="1"/>
    <xf numFmtId="3" fontId="19" fillId="0" borderId="18"/>
    <xf numFmtId="3" fontId="19" fillId="0" borderId="19"/>
    <xf numFmtId="0" fontId="71" fillId="0" borderId="1"/>
    <xf numFmtId="0" fontId="72" fillId="0" borderId="0">
      <alignment horizontal="center"/>
    </xf>
    <xf numFmtId="0" fontId="60" fillId="0" borderId="20">
      <alignment horizontal="center"/>
    </xf>
    <xf numFmtId="0" fontId="62" fillId="0" borderId="21"/>
    <xf numFmtId="4" fontId="62" fillId="0" borderId="17"/>
    <xf numFmtId="224" fontId="12" fillId="0" borderId="17"/>
    <xf numFmtId="0" fontId="12" fillId="0" borderId="17"/>
    <xf numFmtId="223" fontId="27" fillId="0" borderId="22" applyFont="0" applyFill="0" applyBorder="0" applyAlignment="0" applyProtection="0">
      <alignment vertical="center"/>
    </xf>
    <xf numFmtId="222" fontId="27" fillId="0" borderId="22" applyFont="0" applyFill="0" applyBorder="0" applyAlignment="0" applyProtection="0">
      <alignment vertical="center"/>
    </xf>
    <xf numFmtId="225" fontId="67" fillId="0" borderId="0">
      <alignment vertical="center"/>
    </xf>
    <xf numFmtId="183" fontId="73" fillId="0" borderId="16">
      <alignment vertical="center"/>
    </xf>
    <xf numFmtId="226" fontId="27" fillId="0" borderId="16" applyFont="0" applyAlignment="0" applyProtection="0">
      <alignment vertical="center"/>
    </xf>
    <xf numFmtId="226" fontId="12" fillId="0" borderId="0" applyFont="0" applyFill="0" applyBorder="0" applyAlignment="0" applyProtection="0"/>
    <xf numFmtId="223" fontId="70" fillId="0" borderId="0" applyFont="0" applyFill="0" applyBorder="0" applyProtection="0">
      <alignment horizontal="centerContinuous" vertical="center"/>
    </xf>
    <xf numFmtId="227" fontId="15" fillId="0" borderId="0">
      <alignment vertical="center"/>
    </xf>
    <xf numFmtId="228" fontId="70" fillId="0" borderId="0" applyFont="0" applyFill="0" applyBorder="0" applyProtection="0">
      <alignment horizontal="centerContinuous" vertical="center"/>
    </xf>
    <xf numFmtId="190" fontId="70" fillId="0" borderId="0" applyFont="0" applyFill="0" applyBorder="0" applyProtection="0">
      <alignment horizontal="centerContinuous" vertical="center"/>
    </xf>
    <xf numFmtId="229" fontId="70" fillId="0" borderId="23" applyFont="0" applyFill="0" applyBorder="0" applyProtection="0">
      <alignment horizontal="right" vertical="center"/>
      <protection locked="0"/>
    </xf>
    <xf numFmtId="229" fontId="6" fillId="0" borderId="0" applyFont="0" applyFill="0" applyBorder="0" applyAlignment="0" applyProtection="0">
      <alignment vertical="center"/>
    </xf>
    <xf numFmtId="41" fontId="86" fillId="0" borderId="0" applyFont="0" applyFill="0" applyBorder="0" applyAlignment="0" applyProtection="0">
      <alignment vertical="center"/>
    </xf>
    <xf numFmtId="176" fontId="4" fillId="0" borderId="0"/>
    <xf numFmtId="41" fontId="12" fillId="0" borderId="0" applyFont="0" applyFill="0" applyBorder="0" applyAlignment="0" applyProtection="0"/>
    <xf numFmtId="177" fontId="8" fillId="0" borderId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8" fontId="82" fillId="0" borderId="0"/>
    <xf numFmtId="183" fontId="14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7" fillId="0" borderId="0"/>
    <xf numFmtId="0" fontId="17" fillId="0" borderId="0"/>
    <xf numFmtId="0" fontId="74" fillId="0" borderId="24"/>
    <xf numFmtId="0" fontId="75" fillId="0" borderId="0" applyNumberFormat="0" applyFill="0" applyBorder="0" applyAlignment="0" applyProtection="0">
      <alignment vertical="top"/>
      <protection locked="0"/>
    </xf>
    <xf numFmtId="230" fontId="12" fillId="0" borderId="1" applyBorder="0">
      <alignment vertical="center"/>
    </xf>
    <xf numFmtId="231" fontId="76" fillId="0" borderId="0" applyFill="0" applyBorder="0">
      <alignment horizontal="centerContinuous"/>
    </xf>
    <xf numFmtId="232" fontId="76" fillId="0" borderId="0" applyFill="0" applyBorder="0">
      <alignment horizontal="centerContinuous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223" fontId="22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5" fontId="73" fillId="0" borderId="0" applyFont="0" applyFill="0" applyBorder="0" applyAlignment="0" applyProtection="0"/>
    <xf numFmtId="236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7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9" fontId="12" fillId="0" borderId="0" applyFont="0" applyFill="0" applyBorder="0" applyAlignment="0" applyProtection="0"/>
    <xf numFmtId="240" fontId="73" fillId="0" borderId="0" applyFont="0" applyFill="0" applyBorder="0" applyAlignment="0" applyProtection="0"/>
    <xf numFmtId="240" fontId="73" fillId="0" borderId="0" applyFont="0" applyFill="0" applyBorder="0" applyAlignment="0" applyProtection="0"/>
    <xf numFmtId="241" fontId="73" fillId="0" borderId="0" applyFont="0" applyFill="0" applyBorder="0" applyAlignment="0" applyProtection="0"/>
    <xf numFmtId="242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40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39" fontId="12" fillId="0" borderId="0" applyFont="0" applyFill="0" applyBorder="0" applyAlignment="0" applyProtection="0"/>
    <xf numFmtId="2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77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0" fontId="78" fillId="0" borderId="0">
      <alignment vertical="center"/>
    </xf>
    <xf numFmtId="223" fontId="70" fillId="0" borderId="0" applyNumberFormat="0" applyFont="0" applyFill="0" applyBorder="0" applyProtection="0">
      <alignment vertical="center"/>
    </xf>
    <xf numFmtId="0" fontId="20" fillId="0" borderId="0" applyNumberFormat="0" applyBorder="0" applyAlignment="0">
      <alignment horizontal="centerContinuous" vertical="center"/>
    </xf>
    <xf numFmtId="4" fontId="63" fillId="0" borderId="0">
      <protection locked="0"/>
    </xf>
    <xf numFmtId="244" fontId="11" fillId="0" borderId="0">
      <protection locked="0"/>
    </xf>
    <xf numFmtId="245" fontId="38" fillId="0" borderId="0" applyFill="0" applyBorder="0">
      <alignment horizontal="centerContinuous"/>
    </xf>
    <xf numFmtId="246" fontId="76" fillId="0" borderId="0" applyFill="0" applyBorder="0">
      <alignment horizontal="centerContinuous"/>
    </xf>
    <xf numFmtId="247" fontId="76" fillId="0" borderId="0" applyFill="0" applyBorder="0">
      <alignment horizontal="centerContinuous"/>
    </xf>
    <xf numFmtId="0" fontId="14" fillId="0" borderId="0"/>
    <xf numFmtId="1" fontId="79" fillId="5" borderId="0" applyNumberFormat="0" applyFont="0" applyFill="0" applyBorder="0" applyAlignment="0">
      <alignment vertical="center"/>
    </xf>
    <xf numFmtId="193" fontId="8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183" fontId="14" fillId="0" borderId="0" applyNumberFormat="0" applyFont="0" applyFill="0" applyBorder="0" applyProtection="0">
      <alignment vertical="center"/>
    </xf>
    <xf numFmtId="248" fontId="15" fillId="0" borderId="1"/>
    <xf numFmtId="249" fontId="14" fillId="5" borderId="0" applyFill="0" applyBorder="0" applyProtection="0">
      <alignment horizontal="right"/>
    </xf>
    <xf numFmtId="225" fontId="81" fillId="0" borderId="0" applyFont="0" applyFill="0" applyBorder="0" applyAlignment="0" applyProtection="0"/>
    <xf numFmtId="3" fontId="25" fillId="0" borderId="0" applyFill="0" applyBorder="0" applyProtection="0"/>
    <xf numFmtId="250" fontId="11" fillId="0" borderId="0" applyFont="0" applyFill="0" applyBorder="0" applyAlignment="0" applyProtection="0"/>
    <xf numFmtId="251" fontId="11" fillId="0" borderId="0" applyFont="0" applyFill="0" applyBorder="0" applyAlignment="0" applyProtection="0"/>
    <xf numFmtId="252" fontId="81" fillId="0" borderId="1">
      <alignment vertical="center"/>
    </xf>
    <xf numFmtId="253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255" fontId="11" fillId="0" borderId="0">
      <protection locked="0"/>
    </xf>
    <xf numFmtId="0" fontId="12" fillId="0" borderId="0"/>
    <xf numFmtId="0" fontId="73" fillId="0" borderId="23">
      <alignment horizontal="center" vertical="center"/>
    </xf>
    <xf numFmtId="0" fontId="73" fillId="0" borderId="23">
      <alignment horizontal="left" vertical="center"/>
    </xf>
    <xf numFmtId="0" fontId="73" fillId="0" borderId="23">
      <alignment vertical="center" textRotation="255"/>
    </xf>
    <xf numFmtId="0" fontId="12" fillId="0" borderId="0"/>
    <xf numFmtId="0" fontId="14" fillId="0" borderId="0"/>
    <xf numFmtId="0" fontId="88" fillId="0" borderId="0">
      <alignment vertical="center"/>
    </xf>
    <xf numFmtId="0" fontId="82" fillId="0" borderId="0"/>
    <xf numFmtId="0" fontId="89" fillId="0" borderId="0">
      <alignment vertical="center"/>
    </xf>
    <xf numFmtId="0" fontId="4" fillId="0" borderId="0"/>
    <xf numFmtId="0" fontId="6" fillId="0" borderId="0"/>
    <xf numFmtId="0" fontId="82" fillId="0" borderId="0"/>
    <xf numFmtId="0" fontId="12" fillId="0" borderId="0"/>
    <xf numFmtId="0" fontId="8" fillId="0" borderId="0"/>
    <xf numFmtId="0" fontId="12" fillId="0" borderId="0"/>
    <xf numFmtId="0" fontId="8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23">
      <alignment vertical="center" wrapText="1"/>
    </xf>
    <xf numFmtId="0" fontId="12" fillId="0" borderId="1" applyNumberFormat="0" applyFill="0" applyProtection="0">
      <alignment vertical="center"/>
    </xf>
    <xf numFmtId="0" fontId="63" fillId="0" borderId="25">
      <protection locked="0"/>
    </xf>
    <xf numFmtId="256" fontId="11" fillId="0" borderId="0">
      <protection locked="0"/>
    </xf>
    <xf numFmtId="257" fontId="11" fillId="0" borderId="0">
      <protection locked="0"/>
    </xf>
    <xf numFmtId="183" fontId="14" fillId="0" borderId="26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6" borderId="0" xfId="0" applyFill="1">
      <alignment vertical="center"/>
    </xf>
    <xf numFmtId="0" fontId="90" fillId="6" borderId="0" xfId="0" applyFont="1" applyFill="1" applyAlignment="1"/>
    <xf numFmtId="0" fontId="93" fillId="6" borderId="0" xfId="0" applyFont="1" applyFill="1" applyAlignment="1"/>
    <xf numFmtId="0" fontId="82" fillId="6" borderId="0" xfId="2326" applyFill="1"/>
    <xf numFmtId="3" fontId="85" fillId="6" borderId="27" xfId="2326" applyNumberFormat="1" applyFont="1" applyFill="1" applyBorder="1" applyAlignment="1">
      <alignment horizontal="center" vertical="center"/>
    </xf>
    <xf numFmtId="3" fontId="85" fillId="6" borderId="28" xfId="2326" applyNumberFormat="1" applyFont="1" applyFill="1" applyBorder="1" applyAlignment="1">
      <alignment horizontal="center" vertical="center"/>
    </xf>
    <xf numFmtId="3" fontId="85" fillId="6" borderId="30" xfId="2326" applyNumberFormat="1" applyFont="1" applyFill="1" applyBorder="1" applyAlignment="1">
      <alignment horizontal="center" vertical="center"/>
    </xf>
    <xf numFmtId="3" fontId="84" fillId="6" borderId="32" xfId="2326" applyNumberFormat="1" applyFont="1" applyFill="1" applyBorder="1" applyAlignment="1">
      <alignment horizontal="center" vertical="center"/>
    </xf>
    <xf numFmtId="3" fontId="84" fillId="6" borderId="6" xfId="2326" applyNumberFormat="1" applyFont="1" applyFill="1" applyBorder="1" applyAlignment="1">
      <alignment horizontal="left" vertical="center"/>
    </xf>
    <xf numFmtId="3" fontId="84" fillId="6" borderId="6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2" fillId="6" borderId="0" xfId="2326" applyNumberFormat="1" applyFill="1"/>
    <xf numFmtId="3" fontId="84" fillId="6" borderId="35" xfId="2326" applyNumberFormat="1" applyFont="1" applyFill="1" applyBorder="1" applyAlignment="1">
      <alignment horizontal="center" vertical="center"/>
    </xf>
    <xf numFmtId="3" fontId="84" fillId="6" borderId="34" xfId="2326" applyNumberFormat="1" applyFont="1" applyFill="1" applyBorder="1" applyAlignment="1">
      <alignment horizontal="left" vertical="center"/>
    </xf>
    <xf numFmtId="3" fontId="84" fillId="6" borderId="34" xfId="2326" applyNumberFormat="1" applyFont="1" applyFill="1" applyBorder="1" applyAlignment="1">
      <alignment horizontal="center" vertical="center"/>
    </xf>
    <xf numFmtId="3" fontId="84" fillId="6" borderId="14" xfId="2326" applyNumberFormat="1" applyFont="1" applyFill="1" applyBorder="1" applyAlignment="1">
      <alignment horizontal="center" vertical="center"/>
    </xf>
    <xf numFmtId="0" fontId="82" fillId="6" borderId="0" xfId="2326" applyFill="1" applyAlignment="1">
      <alignment vertical="center"/>
    </xf>
    <xf numFmtId="0" fontId="82" fillId="6" borderId="0" xfId="2326" applyFill="1" applyAlignment="1">
      <alignment horizontal="center"/>
    </xf>
    <xf numFmtId="0" fontId="82" fillId="6" borderId="0" xfId="2326" applyFill="1" applyAlignment="1">
      <alignment horizontal="center" vertical="center"/>
    </xf>
    <xf numFmtId="3" fontId="4" fillId="6" borderId="31" xfId="2326" applyNumberFormat="1" applyFont="1" applyFill="1" applyBorder="1" applyAlignment="1">
      <alignment horizontal="center" vertical="center"/>
    </xf>
    <xf numFmtId="0" fontId="15" fillId="6" borderId="0" xfId="0" applyFont="1" applyFill="1" applyAlignment="1"/>
    <xf numFmtId="0" fontId="96" fillId="6" borderId="0" xfId="0" applyFont="1" applyFill="1" applyAlignment="1"/>
    <xf numFmtId="0" fontId="97" fillId="6" borderId="0" xfId="0" applyFont="1" applyFill="1">
      <alignment vertical="center"/>
    </xf>
    <xf numFmtId="0" fontId="98" fillId="6" borderId="0" xfId="0" applyFont="1" applyFill="1" applyAlignment="1">
      <alignment horizontal="center" vertical="center"/>
    </xf>
    <xf numFmtId="0" fontId="98" fillId="6" borderId="0" xfId="0" applyFont="1" applyFill="1" applyAlignment="1"/>
    <xf numFmtId="0" fontId="99" fillId="6" borderId="0" xfId="0" applyFont="1" applyFill="1" applyAlignment="1">
      <alignment horizontal="center" vertical="center"/>
    </xf>
    <xf numFmtId="0" fontId="99" fillId="6" borderId="0" xfId="0" applyFont="1" applyFill="1" applyAlignment="1"/>
    <xf numFmtId="0" fontId="100" fillId="6" borderId="0" xfId="0" applyFont="1" applyFill="1" applyAlignment="1">
      <alignment horizontal="center" vertical="center"/>
    </xf>
    <xf numFmtId="0" fontId="100" fillId="6" borderId="0" xfId="0" applyFont="1" applyFill="1">
      <alignment vertical="center"/>
    </xf>
    <xf numFmtId="3" fontId="4" fillId="6" borderId="6" xfId="2326" applyNumberFormat="1" applyFont="1" applyFill="1" applyBorder="1" applyAlignment="1">
      <alignment horizontal="center" vertical="center"/>
    </xf>
    <xf numFmtId="3" fontId="91" fillId="6" borderId="4" xfId="0" applyNumberFormat="1" applyFont="1" applyFill="1" applyBorder="1" applyAlignment="1">
      <alignment horizontal="center" vertical="center"/>
    </xf>
    <xf numFmtId="3" fontId="91" fillId="6" borderId="23" xfId="0" applyNumberFormat="1" applyFont="1" applyFill="1" applyBorder="1" applyAlignment="1">
      <alignment horizontal="center" vertical="center"/>
    </xf>
    <xf numFmtId="4" fontId="91" fillId="6" borderId="23" xfId="0" applyNumberFormat="1" applyFont="1" applyFill="1" applyBorder="1" applyAlignment="1">
      <alignment horizontal="center" vertical="center"/>
    </xf>
    <xf numFmtId="41" fontId="95" fillId="6" borderId="23" xfId="2236" applyFont="1" applyFill="1" applyBorder="1" applyAlignment="1">
      <alignment horizontal="center" vertical="center"/>
    </xf>
    <xf numFmtId="41" fontId="91" fillId="6" borderId="23" xfId="2236" applyFont="1" applyFill="1" applyBorder="1" applyAlignment="1">
      <alignment horizontal="center" vertical="center"/>
    </xf>
    <xf numFmtId="41" fontId="91" fillId="6" borderId="23" xfId="2236" applyFont="1" applyFill="1" applyBorder="1" applyAlignment="1">
      <alignment horizontal="right" vertical="center"/>
    </xf>
    <xf numFmtId="41" fontId="91" fillId="6" borderId="36" xfId="2236" applyFont="1" applyFill="1" applyBorder="1" applyAlignment="1">
      <alignment horizontal="center" vertical="center"/>
    </xf>
    <xf numFmtId="3" fontId="91" fillId="6" borderId="23" xfId="0" applyNumberFormat="1" applyFont="1" applyFill="1" applyBorder="1" applyAlignment="1">
      <alignment horizontal="center" vertical="center" shrinkToFit="1"/>
    </xf>
    <xf numFmtId="187" fontId="91" fillId="6" borderId="23" xfId="0" applyNumberFormat="1" applyFont="1" applyFill="1" applyBorder="1" applyAlignment="1">
      <alignment horizontal="center" vertical="center"/>
    </xf>
    <xf numFmtId="3" fontId="95" fillId="6" borderId="4" xfId="0" applyNumberFormat="1" applyFont="1" applyFill="1" applyBorder="1" applyAlignment="1">
      <alignment horizontal="center" vertical="center"/>
    </xf>
    <xf numFmtId="3" fontId="95" fillId="6" borderId="23" xfId="0" applyNumberFormat="1" applyFont="1" applyFill="1" applyBorder="1" applyAlignment="1">
      <alignment horizontal="center" vertical="center"/>
    </xf>
    <xf numFmtId="41" fontId="95" fillId="6" borderId="36" xfId="2236" applyFont="1" applyFill="1" applyBorder="1" applyAlignment="1">
      <alignment horizontal="center" vertical="center"/>
    </xf>
    <xf numFmtId="187" fontId="27" fillId="6" borderId="23" xfId="0" applyNumberFormat="1" applyFont="1" applyFill="1" applyBorder="1" applyAlignment="1">
      <alignment horizontal="center" vertical="center"/>
    </xf>
    <xf numFmtId="3" fontId="95" fillId="6" borderId="23" xfId="0" applyNumberFormat="1" applyFont="1" applyFill="1" applyBorder="1" applyAlignment="1">
      <alignment horizontal="center" vertical="center" wrapText="1"/>
    </xf>
    <xf numFmtId="258" fontId="91" fillId="6" borderId="23" xfId="0" applyNumberFormat="1" applyFont="1" applyFill="1" applyBorder="1" applyAlignment="1">
      <alignment horizontal="center" vertical="center"/>
    </xf>
    <xf numFmtId="3" fontId="92" fillId="6" borderId="29" xfId="0" applyNumberFormat="1" applyFont="1" applyFill="1" applyBorder="1" applyAlignment="1">
      <alignment horizontal="center" vertical="center"/>
    </xf>
    <xf numFmtId="41" fontId="95" fillId="6" borderId="37" xfId="2236" applyFont="1" applyFill="1" applyBorder="1" applyAlignment="1">
      <alignment horizontal="center" vertical="center"/>
    </xf>
    <xf numFmtId="3" fontId="91" fillId="6" borderId="37" xfId="0" applyNumberFormat="1" applyFont="1" applyFill="1" applyBorder="1" applyAlignment="1">
      <alignment horizontal="center" vertical="center"/>
    </xf>
    <xf numFmtId="41" fontId="91" fillId="6" borderId="37" xfId="2236" applyFont="1" applyFill="1" applyBorder="1" applyAlignment="1">
      <alignment horizontal="center" vertical="center"/>
    </xf>
    <xf numFmtId="41" fontId="91" fillId="6" borderId="37" xfId="2236" applyFont="1" applyFill="1" applyBorder="1" applyAlignment="1">
      <alignment horizontal="right" vertical="center"/>
    </xf>
    <xf numFmtId="3" fontId="91" fillId="6" borderId="37" xfId="0" applyNumberFormat="1" applyFont="1" applyFill="1" applyBorder="1" applyAlignment="1">
      <alignment horizontal="center" vertical="center" shrinkToFit="1"/>
    </xf>
    <xf numFmtId="258" fontId="91" fillId="6" borderId="37" xfId="0" applyNumberFormat="1" applyFont="1" applyFill="1" applyBorder="1" applyAlignment="1">
      <alignment horizontal="center" vertical="center"/>
    </xf>
    <xf numFmtId="3" fontId="95" fillId="6" borderId="38" xfId="0" applyNumberFormat="1" applyFont="1" applyFill="1" applyBorder="1" applyAlignment="1">
      <alignment horizontal="center" vertical="center"/>
    </xf>
    <xf numFmtId="41" fontId="95" fillId="6" borderId="38" xfId="2236" applyFont="1" applyFill="1" applyBorder="1" applyAlignment="1">
      <alignment horizontal="center" vertical="center"/>
    </xf>
    <xf numFmtId="41" fontId="27" fillId="6" borderId="38" xfId="2236" applyFont="1" applyFill="1" applyBorder="1" applyAlignment="1">
      <alignment horizontal="center" vertical="center"/>
    </xf>
    <xf numFmtId="3" fontId="27" fillId="6" borderId="38" xfId="0" applyNumberFormat="1" applyFont="1" applyFill="1" applyBorder="1" applyAlignment="1">
      <alignment horizontal="center" vertical="center"/>
    </xf>
    <xf numFmtId="187" fontId="95" fillId="6" borderId="38" xfId="0" applyNumberFormat="1" applyFont="1" applyFill="1" applyBorder="1" applyAlignment="1">
      <alignment horizontal="center" vertical="center"/>
    </xf>
    <xf numFmtId="258" fontId="27" fillId="6" borderId="38" xfId="0" applyNumberFormat="1" applyFont="1" applyFill="1" applyBorder="1" applyAlignment="1">
      <alignment horizontal="center" vertical="center"/>
    </xf>
    <xf numFmtId="3" fontId="27" fillId="6" borderId="38" xfId="0" applyNumberFormat="1" applyFont="1" applyFill="1" applyBorder="1" applyAlignment="1">
      <alignment horizontal="left" vertical="center"/>
    </xf>
    <xf numFmtId="258" fontId="91" fillId="6" borderId="38" xfId="0" applyNumberFormat="1" applyFont="1" applyFill="1" applyBorder="1" applyAlignment="1">
      <alignment horizontal="center" vertical="center"/>
    </xf>
    <xf numFmtId="41" fontId="91" fillId="6" borderId="38" xfId="2236" applyFont="1" applyFill="1" applyBorder="1" applyAlignment="1">
      <alignment horizontal="right" vertical="center"/>
    </xf>
    <xf numFmtId="4" fontId="27" fillId="6" borderId="38" xfId="0" applyNumberFormat="1" applyFont="1" applyFill="1" applyBorder="1" applyAlignment="1">
      <alignment horizontal="center" vertical="center"/>
    </xf>
    <xf numFmtId="3" fontId="95" fillId="6" borderId="38" xfId="0" applyNumberFormat="1" applyFont="1" applyFill="1" applyBorder="1" applyAlignment="1">
      <alignment horizontal="left" vertical="center"/>
    </xf>
    <xf numFmtId="3" fontId="101" fillId="6" borderId="38" xfId="0" applyNumberFormat="1" applyFont="1" applyFill="1" applyBorder="1" applyAlignment="1">
      <alignment horizontal="center" vertical="center"/>
    </xf>
    <xf numFmtId="3" fontId="101" fillId="6" borderId="38" xfId="0" applyNumberFormat="1" applyFont="1" applyFill="1" applyBorder="1" applyAlignment="1">
      <alignment horizontal="left" vertical="center"/>
    </xf>
    <xf numFmtId="41" fontId="101" fillId="6" borderId="38" xfId="2236" applyFont="1" applyFill="1" applyBorder="1" applyAlignment="1">
      <alignment horizontal="center" vertical="center"/>
    </xf>
    <xf numFmtId="0" fontId="102" fillId="6" borderId="0" xfId="0" applyFont="1" applyFill="1" applyAlignment="1">
      <alignment horizontal="center" vertical="center"/>
    </xf>
    <xf numFmtId="0" fontId="102" fillId="6" borderId="0" xfId="0" applyFont="1" applyFill="1" applyAlignment="1"/>
    <xf numFmtId="0" fontId="94" fillId="6" borderId="0" xfId="0" applyFont="1" applyFill="1" applyAlignment="1">
      <alignment horizontal="center" vertical="center"/>
    </xf>
    <xf numFmtId="0" fontId="90" fillId="6" borderId="0" xfId="0" applyFont="1" applyFill="1" applyAlignment="1"/>
    <xf numFmtId="3" fontId="92" fillId="6" borderId="33" xfId="0" applyNumberFormat="1" applyFont="1" applyFill="1" applyBorder="1" applyAlignment="1">
      <alignment horizontal="center" vertical="center"/>
    </xf>
    <xf numFmtId="3" fontId="92" fillId="6" borderId="29" xfId="0" applyNumberFormat="1" applyFont="1" applyFill="1" applyBorder="1" applyAlignment="1">
      <alignment horizontal="center" vertical="center"/>
    </xf>
    <xf numFmtId="0" fontId="83" fillId="6" borderId="0" xfId="2326" applyFont="1" applyFill="1" applyAlignment="1">
      <alignment horizontal="center" vertical="center"/>
    </xf>
    <xf numFmtId="0" fontId="82" fillId="6" borderId="0" xfId="2326" applyFill="1"/>
    <xf numFmtId="249" fontId="27" fillId="6" borderId="38" xfId="0" applyNumberFormat="1" applyFont="1" applyFill="1" applyBorder="1" applyAlignment="1">
      <alignment horizontal="center" vertical="center"/>
    </xf>
    <xf numFmtId="0" fontId="96" fillId="6" borderId="0" xfId="0" applyFont="1" applyFill="1" applyAlignment="1">
      <alignment horizontal="center" vertical="center"/>
    </xf>
    <xf numFmtId="41" fontId="27" fillId="6" borderId="37" xfId="2236" applyFont="1" applyFill="1" applyBorder="1" applyAlignment="1">
      <alignment horizontal="right" vertical="center"/>
    </xf>
    <xf numFmtId="0" fontId="15" fillId="6" borderId="0" xfId="0" applyFont="1" applyFill="1" applyAlignment="1">
      <alignment horizontal="center" vertical="center"/>
    </xf>
  </cellXfs>
  <cellStyles count="2350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쉼표 [0] 9" xfId="2349" xr:uid="{5314F173-B5E8-49E4-8EBE-F2EB90DA10BD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14" xfId="2348" xr:uid="{F110186E-6109-4616-812E-66FD91C897C7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2190753</xdr:colOff>
      <xdr:row>14</xdr:row>
      <xdr:rowOff>153863</xdr:rowOff>
    </xdr:from>
    <xdr:to>
      <xdr:col>7</xdr:col>
      <xdr:colOff>405429</xdr:colOff>
      <xdr:row>41</xdr:row>
      <xdr:rowOff>2110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360C222-2982-45DA-B773-2D2385AD0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6907" y="3509594"/>
          <a:ext cx="3885714" cy="6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217714</xdr:colOff>
      <xdr:row>0</xdr:row>
      <xdr:rowOff>199160</xdr:rowOff>
    </xdr:from>
    <xdr:to>
      <xdr:col>22</xdr:col>
      <xdr:colOff>380999</xdr:colOff>
      <xdr:row>45</xdr:row>
      <xdr:rowOff>140710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74484D8-CC6C-2596-209A-97245FE5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7305" y="199160"/>
          <a:ext cx="7783285" cy="1040173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23</xdr:col>
      <xdr:colOff>86591</xdr:colOff>
      <xdr:row>0</xdr:row>
      <xdr:rowOff>173181</xdr:rowOff>
    </xdr:from>
    <xdr:to>
      <xdr:col>33</xdr:col>
      <xdr:colOff>623454</xdr:colOff>
      <xdr:row>48</xdr:row>
      <xdr:rowOff>51953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33A81A9-2EB2-4C3D-B57D-0B9183EBC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48909" y="173181"/>
          <a:ext cx="7464136" cy="10806545"/>
        </a:xfrm>
        <a:prstGeom prst="rect">
          <a:avLst/>
        </a:prstGeom>
      </xdr:spPr>
    </xdr:pic>
    <xdr:clientData/>
  </xdr:twoCellAnchor>
  <xdr:twoCellAnchor>
    <xdr:from>
      <xdr:col>23</xdr:col>
      <xdr:colOff>437030</xdr:colOff>
      <xdr:row>6</xdr:row>
      <xdr:rowOff>190500</xdr:rowOff>
    </xdr:from>
    <xdr:to>
      <xdr:col>29</xdr:col>
      <xdr:colOff>11206</xdr:colOff>
      <xdr:row>7</xdr:row>
      <xdr:rowOff>212912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A4ED7FC5-B258-4FFE-BF74-9ECFCCDE8C96}"/>
            </a:ext>
          </a:extLst>
        </xdr:cNvPr>
        <xdr:cNvSpPr/>
      </xdr:nvSpPr>
      <xdr:spPr>
        <a:xfrm>
          <a:off x="17469971" y="1815353"/>
          <a:ext cx="3675529" cy="302559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Y53"/>
  <sheetViews>
    <sheetView tabSelected="1" zoomScale="130" zoomScaleNormal="130" zoomScaleSheetLayoutView="115" workbookViewId="0">
      <pane ySplit="4" topLeftCell="A5" activePane="bottomLeft" state="frozen"/>
      <selection pane="bottomLeft" activeCell="L4" sqref="L4"/>
    </sheetView>
  </sheetViews>
  <sheetFormatPr defaultRowHeight="16.5"/>
  <cols>
    <col min="1" max="1" width="0.625" style="1" customWidth="1"/>
    <col min="2" max="2" width="7" style="1" customWidth="1"/>
    <col min="3" max="3" width="35" style="1" customWidth="1"/>
    <col min="4" max="4" width="18.75" style="1" customWidth="1"/>
    <col min="5" max="5" width="6.25" style="1" customWidth="1"/>
    <col min="6" max="6" width="5" style="1" customWidth="1"/>
    <col min="7" max="7" width="9.375" style="23" customWidth="1"/>
    <col min="8" max="8" width="10.5" style="23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7" width="9" style="28"/>
    <col min="18" max="25" width="9" style="29"/>
    <col min="26" max="16384" width="9" style="1"/>
  </cols>
  <sheetData>
    <row r="1" spans="2:25" s="2" customFormat="1" ht="24.95" customHeight="1">
      <c r="B1" s="69" t="s">
        <v>18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24"/>
      <c r="Q1" s="24"/>
      <c r="R1" s="25"/>
      <c r="S1" s="25"/>
      <c r="T1" s="25"/>
      <c r="U1" s="25"/>
      <c r="V1" s="25"/>
      <c r="W1" s="25"/>
      <c r="X1" s="25"/>
      <c r="Y1" s="25"/>
    </row>
    <row r="2" spans="2:25" s="2" customFormat="1" ht="9.9499999999999993" customHeigh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24"/>
      <c r="Q2" s="24"/>
      <c r="R2" s="25"/>
      <c r="S2" s="25"/>
      <c r="T2" s="25"/>
      <c r="U2" s="25"/>
      <c r="V2" s="25"/>
      <c r="W2" s="25"/>
      <c r="X2" s="25"/>
      <c r="Y2" s="25"/>
    </row>
    <row r="3" spans="2:25" s="3" customFormat="1" ht="15.4" customHeight="1">
      <c r="B3" s="71" t="s">
        <v>17</v>
      </c>
      <c r="C3" s="71" t="s">
        <v>0</v>
      </c>
      <c r="D3" s="71" t="s">
        <v>1</v>
      </c>
      <c r="E3" s="71" t="s">
        <v>12</v>
      </c>
      <c r="F3" s="71" t="s">
        <v>2</v>
      </c>
      <c r="G3" s="71" t="s">
        <v>13</v>
      </c>
      <c r="H3" s="71"/>
      <c r="I3" s="71" t="s">
        <v>14</v>
      </c>
      <c r="J3" s="71"/>
      <c r="K3" s="71" t="s">
        <v>15</v>
      </c>
      <c r="L3" s="71"/>
      <c r="M3" s="71" t="s">
        <v>16</v>
      </c>
      <c r="N3" s="71"/>
      <c r="O3" s="71" t="s">
        <v>9</v>
      </c>
      <c r="P3" s="26"/>
      <c r="Q3" s="26"/>
      <c r="R3" s="27"/>
      <c r="S3" s="27"/>
      <c r="T3" s="27"/>
      <c r="U3" s="27"/>
      <c r="V3" s="27"/>
      <c r="W3" s="27"/>
      <c r="X3" s="27"/>
      <c r="Y3" s="27"/>
    </row>
    <row r="4" spans="2:25" s="3" customFormat="1" ht="19.7" customHeight="1">
      <c r="B4" s="72"/>
      <c r="C4" s="72"/>
      <c r="D4" s="72"/>
      <c r="E4" s="72"/>
      <c r="F4" s="72"/>
      <c r="G4" s="46" t="s">
        <v>3</v>
      </c>
      <c r="H4" s="46" t="s">
        <v>4</v>
      </c>
      <c r="I4" s="46" t="s">
        <v>3</v>
      </c>
      <c r="J4" s="46" t="s">
        <v>4</v>
      </c>
      <c r="K4" s="46" t="s">
        <v>3</v>
      </c>
      <c r="L4" s="46" t="s">
        <v>4</v>
      </c>
      <c r="M4" s="46" t="s">
        <v>3</v>
      </c>
      <c r="N4" s="46" t="s">
        <v>4</v>
      </c>
      <c r="O4" s="72"/>
      <c r="P4" s="26"/>
      <c r="Q4" s="26"/>
      <c r="R4" s="27"/>
      <c r="S4" s="27"/>
      <c r="T4" s="27"/>
      <c r="U4" s="27"/>
      <c r="V4" s="27"/>
      <c r="W4" s="27"/>
      <c r="X4" s="27"/>
      <c r="Y4" s="27"/>
    </row>
    <row r="5" spans="2:25" s="22" customFormat="1" ht="18.75" customHeight="1">
      <c r="B5" s="53" t="s">
        <v>19</v>
      </c>
      <c r="C5" s="53" t="s">
        <v>26</v>
      </c>
      <c r="D5" s="53" t="s">
        <v>28</v>
      </c>
      <c r="E5" s="53">
        <v>1</v>
      </c>
      <c r="F5" s="53" t="s">
        <v>27</v>
      </c>
      <c r="G5" s="54">
        <f t="shared" ref="G5:G7" si="0">SUM(I5,K5,M5)</f>
        <v>0</v>
      </c>
      <c r="H5" s="54">
        <f t="shared" ref="H5:H7" si="1">SUM(J5,L5,N5)</f>
        <v>322627.59999999998</v>
      </c>
      <c r="I5" s="54"/>
      <c r="J5" s="54">
        <f>SUM(J6)</f>
        <v>322627.59999999998</v>
      </c>
      <c r="K5" s="54"/>
      <c r="L5" s="54">
        <f>SUM(L6)</f>
        <v>0</v>
      </c>
      <c r="M5" s="54"/>
      <c r="N5" s="54">
        <f>SUM(N6)</f>
        <v>0</v>
      </c>
      <c r="O5" s="54"/>
      <c r="P5" s="76"/>
      <c r="Q5" s="76"/>
    </row>
    <row r="6" spans="2:25" s="21" customFormat="1" ht="19.7" customHeight="1">
      <c r="B6" s="56"/>
      <c r="C6" s="56" t="s">
        <v>29</v>
      </c>
      <c r="D6" s="56"/>
      <c r="E6" s="75">
        <v>1.9</v>
      </c>
      <c r="F6" s="56" t="s">
        <v>20</v>
      </c>
      <c r="G6" s="55">
        <f t="shared" ref="G6:G7" si="2">SUM(I6,K6,M6)</f>
        <v>169804</v>
      </c>
      <c r="H6" s="55">
        <f t="shared" ref="H6:H7" si="3">SUM(J6,L6,N6)</f>
        <v>322627.59999999998</v>
      </c>
      <c r="I6" s="55">
        <f>노임단가!F4</f>
        <v>169804</v>
      </c>
      <c r="J6" s="77">
        <f>$E6*I6</f>
        <v>322627.59999999998</v>
      </c>
      <c r="K6" s="55"/>
      <c r="L6" s="55"/>
      <c r="M6" s="55"/>
      <c r="N6" s="55"/>
      <c r="O6" s="55"/>
      <c r="P6" s="78"/>
      <c r="Q6" s="78"/>
    </row>
    <row r="7" spans="2:25" s="22" customFormat="1" ht="19.5" customHeight="1">
      <c r="B7" s="53" t="s">
        <v>22</v>
      </c>
      <c r="C7" s="53" t="s">
        <v>26</v>
      </c>
      <c r="D7" s="53" t="s">
        <v>30</v>
      </c>
      <c r="E7" s="53">
        <v>1</v>
      </c>
      <c r="F7" s="53" t="s">
        <v>27</v>
      </c>
      <c r="G7" s="54">
        <f t="shared" si="2"/>
        <v>0</v>
      </c>
      <c r="H7" s="54">
        <f t="shared" si="3"/>
        <v>288666.8</v>
      </c>
      <c r="I7" s="54"/>
      <c r="J7" s="54">
        <f>SUM(J8:J10)</f>
        <v>288666.8</v>
      </c>
      <c r="K7" s="54"/>
      <c r="L7" s="54">
        <f>SUM(L8:L10)</f>
        <v>0</v>
      </c>
      <c r="M7" s="54"/>
      <c r="N7" s="54">
        <f>SUM(N8:N10)</f>
        <v>0</v>
      </c>
      <c r="O7" s="54"/>
      <c r="P7" s="76"/>
      <c r="Q7" s="76"/>
    </row>
    <row r="8" spans="2:25" s="21" customFormat="1" ht="19.7" customHeight="1">
      <c r="B8" s="56"/>
      <c r="C8" s="56" t="s">
        <v>29</v>
      </c>
      <c r="D8" s="56"/>
      <c r="E8" s="75">
        <v>1.7</v>
      </c>
      <c r="F8" s="56" t="s">
        <v>20</v>
      </c>
      <c r="G8" s="55">
        <f t="shared" ref="G8" si="4">SUM(I8,K8,M8)</f>
        <v>169804</v>
      </c>
      <c r="H8" s="55">
        <f t="shared" ref="H8" si="5">SUM(J8,L8,N8)</f>
        <v>288666.8</v>
      </c>
      <c r="I8" s="55">
        <f>노임단가!F4</f>
        <v>169804</v>
      </c>
      <c r="J8" s="77">
        <f>$E8*I8</f>
        <v>288666.8</v>
      </c>
      <c r="K8" s="55"/>
      <c r="L8" s="55"/>
      <c r="M8" s="55"/>
      <c r="N8" s="55"/>
      <c r="O8" s="55"/>
      <c r="P8" s="78"/>
      <c r="Q8" s="78"/>
    </row>
    <row r="9" spans="2:25" s="22" customFormat="1" ht="19.5" customHeight="1">
      <c r="B9" s="53"/>
      <c r="C9" s="63"/>
      <c r="D9" s="53"/>
      <c r="E9" s="53"/>
      <c r="F9" s="53"/>
      <c r="G9" s="54"/>
      <c r="H9" s="54"/>
      <c r="I9" s="54"/>
      <c r="J9" s="54"/>
      <c r="K9" s="54"/>
      <c r="L9" s="54"/>
      <c r="M9" s="54"/>
      <c r="N9" s="54"/>
      <c r="O9" s="54"/>
      <c r="P9" s="26"/>
      <c r="Q9" s="26"/>
      <c r="R9" s="27"/>
      <c r="S9" s="27"/>
      <c r="T9" s="27"/>
      <c r="U9" s="27"/>
      <c r="V9" s="27"/>
      <c r="W9" s="27"/>
      <c r="X9" s="27"/>
      <c r="Y9" s="27"/>
    </row>
    <row r="10" spans="2:25" s="21" customFormat="1" ht="19.7" customHeight="1">
      <c r="B10" s="56"/>
      <c r="C10" s="59"/>
      <c r="D10" s="56"/>
      <c r="E10" s="58"/>
      <c r="F10" s="56"/>
      <c r="G10" s="54"/>
      <c r="H10" s="54"/>
      <c r="I10" s="55"/>
      <c r="J10" s="50"/>
      <c r="K10" s="55"/>
      <c r="L10" s="55"/>
      <c r="M10" s="55"/>
      <c r="N10" s="55"/>
      <c r="O10" s="55"/>
      <c r="P10" s="24"/>
      <c r="Q10" s="24"/>
      <c r="R10" s="25"/>
      <c r="S10" s="25"/>
      <c r="T10" s="25"/>
      <c r="U10" s="25"/>
      <c r="V10" s="25"/>
      <c r="W10" s="25"/>
      <c r="X10" s="25"/>
      <c r="Y10" s="25"/>
    </row>
    <row r="11" spans="2:25" s="22" customFormat="1" ht="18.75" customHeight="1">
      <c r="B11" s="53" t="s">
        <v>23</v>
      </c>
      <c r="C11" s="53" t="s">
        <v>26</v>
      </c>
      <c r="D11" s="53" t="s">
        <v>28</v>
      </c>
      <c r="E11" s="53">
        <v>1</v>
      </c>
      <c r="F11" s="53" t="s">
        <v>31</v>
      </c>
      <c r="G11" s="54">
        <f t="shared" ref="G11:G14" si="6">SUM(I11,K11,M11)</f>
        <v>0</v>
      </c>
      <c r="H11" s="54">
        <f t="shared" ref="H11:H14" si="7">SUM(J11,L11,N11)</f>
        <v>3226.2759999999998</v>
      </c>
      <c r="I11" s="54"/>
      <c r="J11" s="54">
        <f>SUM(J12)</f>
        <v>3226.2759999999998</v>
      </c>
      <c r="K11" s="54"/>
      <c r="L11" s="54">
        <f>SUM(L12)</f>
        <v>0</v>
      </c>
      <c r="M11" s="54"/>
      <c r="N11" s="54">
        <f>SUM(N12)</f>
        <v>0</v>
      </c>
      <c r="O11" s="54"/>
      <c r="P11" s="76"/>
      <c r="Q11" s="76"/>
    </row>
    <row r="12" spans="2:25" s="21" customFormat="1" ht="19.7" customHeight="1">
      <c r="B12" s="56"/>
      <c r="C12" s="56" t="s">
        <v>29</v>
      </c>
      <c r="D12" s="56"/>
      <c r="E12" s="58">
        <f>E6/100</f>
        <v>1.9E-2</v>
      </c>
      <c r="F12" s="56" t="s">
        <v>20</v>
      </c>
      <c r="G12" s="55">
        <f t="shared" si="6"/>
        <v>169804</v>
      </c>
      <c r="H12" s="55">
        <f t="shared" si="7"/>
        <v>3226.2759999999998</v>
      </c>
      <c r="I12" s="55">
        <f>노임단가!F4</f>
        <v>169804</v>
      </c>
      <c r="J12" s="77">
        <f>$E12*I12</f>
        <v>3226.2759999999998</v>
      </c>
      <c r="K12" s="55"/>
      <c r="L12" s="55"/>
      <c r="M12" s="55"/>
      <c r="N12" s="55"/>
      <c r="O12" s="55"/>
      <c r="P12" s="78"/>
      <c r="Q12" s="78"/>
    </row>
    <row r="13" spans="2:25" s="22" customFormat="1" ht="19.5" customHeight="1">
      <c r="B13" s="53" t="s">
        <v>24</v>
      </c>
      <c r="C13" s="53" t="s">
        <v>26</v>
      </c>
      <c r="D13" s="53" t="s">
        <v>30</v>
      </c>
      <c r="E13" s="53">
        <v>1</v>
      </c>
      <c r="F13" s="53" t="s">
        <v>31</v>
      </c>
      <c r="G13" s="54">
        <f t="shared" si="6"/>
        <v>0</v>
      </c>
      <c r="H13" s="54">
        <f t="shared" si="7"/>
        <v>2886.6680000000001</v>
      </c>
      <c r="I13" s="54"/>
      <c r="J13" s="54">
        <f>SUM(J14:J16)</f>
        <v>2886.6680000000001</v>
      </c>
      <c r="K13" s="54"/>
      <c r="L13" s="54">
        <f>SUM(L14:L16)</f>
        <v>0</v>
      </c>
      <c r="M13" s="54"/>
      <c r="N13" s="54">
        <f>SUM(N14:N16)</f>
        <v>0</v>
      </c>
      <c r="O13" s="54"/>
      <c r="P13" s="76"/>
      <c r="Q13" s="76"/>
    </row>
    <row r="14" spans="2:25" s="21" customFormat="1" ht="19.7" customHeight="1">
      <c r="B14" s="56"/>
      <c r="C14" s="56" t="s">
        <v>29</v>
      </c>
      <c r="D14" s="56"/>
      <c r="E14" s="58">
        <f>E8/100</f>
        <v>1.7000000000000001E-2</v>
      </c>
      <c r="F14" s="56" t="s">
        <v>20</v>
      </c>
      <c r="G14" s="55">
        <f t="shared" si="6"/>
        <v>169804</v>
      </c>
      <c r="H14" s="55">
        <f t="shared" si="7"/>
        <v>2886.6680000000001</v>
      </c>
      <c r="I14" s="55">
        <f>노임단가!F4</f>
        <v>169804</v>
      </c>
      <c r="J14" s="77">
        <f>$E14*I14</f>
        <v>2886.6680000000001</v>
      </c>
      <c r="K14" s="55"/>
      <c r="L14" s="55"/>
      <c r="M14" s="55"/>
      <c r="N14" s="55"/>
      <c r="O14" s="55"/>
      <c r="P14" s="78"/>
      <c r="Q14" s="78"/>
    </row>
    <row r="15" spans="2:25" s="68" customFormat="1" ht="18" customHeight="1">
      <c r="C15" s="65"/>
      <c r="D15" s="64"/>
      <c r="E15" s="64"/>
      <c r="F15" s="64"/>
      <c r="G15" s="66"/>
      <c r="H15" s="66"/>
      <c r="I15" s="66"/>
      <c r="J15" s="66"/>
      <c r="K15" s="66"/>
      <c r="L15" s="66"/>
      <c r="M15" s="66"/>
      <c r="N15" s="66"/>
      <c r="O15" s="66"/>
      <c r="P15" s="67"/>
      <c r="Q15" s="67"/>
    </row>
    <row r="16" spans="2:25" s="21" customFormat="1" ht="19.7" customHeight="1">
      <c r="B16" s="64"/>
      <c r="C16" s="59"/>
      <c r="D16" s="56"/>
      <c r="E16" s="62"/>
      <c r="F16" s="56"/>
      <c r="G16" s="54"/>
      <c r="H16" s="54"/>
      <c r="I16" s="55"/>
      <c r="J16" s="50"/>
      <c r="K16" s="55"/>
      <c r="L16" s="55"/>
      <c r="M16" s="55"/>
      <c r="N16" s="55"/>
      <c r="O16" s="55"/>
      <c r="P16" s="24"/>
      <c r="Q16" s="24"/>
      <c r="R16" s="25"/>
      <c r="S16" s="25"/>
      <c r="T16" s="25"/>
      <c r="U16" s="25"/>
      <c r="V16" s="25"/>
      <c r="W16" s="25"/>
      <c r="X16" s="25"/>
      <c r="Y16" s="25"/>
    </row>
    <row r="17" spans="2:25" s="21" customFormat="1" ht="19.7" customHeight="1">
      <c r="B17" s="56"/>
      <c r="C17" s="59"/>
      <c r="D17" s="56"/>
      <c r="E17" s="60"/>
      <c r="F17" s="56"/>
      <c r="G17" s="54"/>
      <c r="H17" s="54"/>
      <c r="I17" s="55"/>
      <c r="J17" s="61"/>
      <c r="K17" s="55"/>
      <c r="L17" s="61"/>
      <c r="M17" s="55"/>
      <c r="N17" s="61"/>
      <c r="O17" s="55"/>
      <c r="P17" s="24"/>
      <c r="Q17" s="24"/>
      <c r="R17" s="25"/>
      <c r="S17" s="25"/>
      <c r="T17" s="25"/>
      <c r="U17" s="25"/>
      <c r="V17" s="25"/>
      <c r="W17" s="25"/>
      <c r="X17" s="25"/>
      <c r="Y17" s="25"/>
    </row>
    <row r="18" spans="2:25" s="21" customFormat="1" ht="19.7" customHeight="1">
      <c r="B18" s="56"/>
      <c r="C18" s="59"/>
      <c r="D18" s="56"/>
      <c r="E18" s="60"/>
      <c r="F18" s="56"/>
      <c r="G18" s="54"/>
      <c r="H18" s="54"/>
      <c r="I18" s="55"/>
      <c r="J18" s="61"/>
      <c r="K18" s="55"/>
      <c r="L18" s="61"/>
      <c r="M18" s="55"/>
      <c r="N18" s="61"/>
      <c r="O18" s="55"/>
      <c r="P18" s="24"/>
      <c r="Q18" s="24"/>
      <c r="R18" s="25"/>
      <c r="S18" s="25"/>
      <c r="T18" s="25"/>
      <c r="U18" s="25"/>
      <c r="V18" s="25"/>
      <c r="W18" s="25"/>
      <c r="X18" s="25"/>
      <c r="Y18" s="25"/>
    </row>
    <row r="19" spans="2:25" s="21" customFormat="1" ht="19.7" customHeight="1">
      <c r="B19" s="56"/>
      <c r="C19" s="59"/>
      <c r="D19" s="56"/>
      <c r="E19" s="60"/>
      <c r="F19" s="56"/>
      <c r="G19" s="54"/>
      <c r="H19" s="54"/>
      <c r="I19" s="55"/>
      <c r="J19" s="61"/>
      <c r="K19" s="55"/>
      <c r="L19" s="61"/>
      <c r="M19" s="55"/>
      <c r="N19" s="61"/>
      <c r="O19" s="55"/>
      <c r="P19" s="24"/>
      <c r="Q19" s="24"/>
      <c r="R19" s="25"/>
      <c r="S19" s="25"/>
      <c r="T19" s="25"/>
      <c r="U19" s="25"/>
      <c r="V19" s="25"/>
      <c r="W19" s="25"/>
      <c r="X19" s="25"/>
      <c r="Y19" s="25"/>
    </row>
    <row r="20" spans="2:25" s="21" customFormat="1" ht="19.7" customHeight="1">
      <c r="B20" s="56"/>
      <c r="C20" s="59"/>
      <c r="D20" s="56"/>
      <c r="E20" s="60"/>
      <c r="F20" s="56"/>
      <c r="G20" s="54"/>
      <c r="H20" s="54"/>
      <c r="I20" s="55"/>
      <c r="J20" s="61"/>
      <c r="K20" s="55"/>
      <c r="L20" s="61"/>
      <c r="M20" s="55"/>
      <c r="N20" s="61"/>
      <c r="O20" s="55"/>
      <c r="P20" s="24"/>
      <c r="Q20" s="24"/>
      <c r="R20" s="25"/>
      <c r="S20" s="25"/>
      <c r="T20" s="25"/>
      <c r="U20" s="25"/>
      <c r="V20" s="25"/>
      <c r="W20" s="25"/>
      <c r="X20" s="25"/>
      <c r="Y20" s="25"/>
    </row>
    <row r="21" spans="2:25" s="21" customFormat="1" ht="19.7" customHeight="1">
      <c r="B21" s="56"/>
      <c r="C21" s="59"/>
      <c r="D21" s="56"/>
      <c r="E21" s="60"/>
      <c r="F21" s="56"/>
      <c r="G21" s="54"/>
      <c r="H21" s="54"/>
      <c r="I21" s="55"/>
      <c r="J21" s="61"/>
      <c r="K21" s="55"/>
      <c r="L21" s="61"/>
      <c r="M21" s="55"/>
      <c r="N21" s="61"/>
      <c r="O21" s="55"/>
      <c r="P21" s="24"/>
      <c r="Q21" s="24"/>
      <c r="R21" s="25"/>
      <c r="S21" s="25"/>
      <c r="T21" s="25"/>
      <c r="U21" s="25"/>
      <c r="V21" s="25"/>
      <c r="W21" s="25"/>
      <c r="X21" s="25"/>
      <c r="Y21" s="25"/>
    </row>
    <row r="22" spans="2:25" s="21" customFormat="1" ht="19.7" customHeight="1">
      <c r="B22" s="56"/>
      <c r="C22" s="56"/>
      <c r="D22" s="56"/>
      <c r="E22" s="56"/>
      <c r="F22" s="56"/>
      <c r="G22" s="54"/>
      <c r="H22" s="54"/>
      <c r="I22" s="55"/>
      <c r="J22" s="55"/>
      <c r="K22" s="55"/>
      <c r="L22" s="55"/>
      <c r="M22" s="55"/>
      <c r="N22" s="55"/>
      <c r="O22" s="55"/>
      <c r="P22" s="24"/>
      <c r="Q22" s="24"/>
      <c r="R22" s="25"/>
      <c r="S22" s="25"/>
      <c r="T22" s="25"/>
      <c r="U22" s="25"/>
      <c r="V22" s="25"/>
      <c r="W22" s="25"/>
      <c r="X22" s="25"/>
      <c r="Y22" s="25"/>
    </row>
    <row r="23" spans="2:25" s="21" customFormat="1" ht="19.7" customHeight="1">
      <c r="B23" s="56"/>
      <c r="C23" s="56"/>
      <c r="D23" s="56"/>
      <c r="E23" s="56"/>
      <c r="F23" s="56"/>
      <c r="G23" s="54"/>
      <c r="H23" s="54"/>
      <c r="I23" s="55"/>
      <c r="J23" s="55"/>
      <c r="K23" s="55"/>
      <c r="L23" s="55"/>
      <c r="M23" s="55"/>
      <c r="N23" s="55"/>
      <c r="O23" s="55"/>
      <c r="P23" s="24"/>
      <c r="Q23" s="24"/>
      <c r="R23" s="25"/>
      <c r="S23" s="25"/>
      <c r="T23" s="25"/>
      <c r="U23" s="25"/>
      <c r="V23" s="25"/>
      <c r="W23" s="25"/>
      <c r="X23" s="25"/>
      <c r="Y23" s="25"/>
    </row>
    <row r="24" spans="2:25" s="21" customFormat="1" ht="19.7" customHeight="1">
      <c r="B24" s="56"/>
      <c r="C24" s="56"/>
      <c r="D24" s="56"/>
      <c r="E24" s="52"/>
      <c r="F24" s="56"/>
      <c r="G24" s="54"/>
      <c r="H24" s="54"/>
      <c r="I24" s="55"/>
      <c r="J24" s="50"/>
      <c r="K24" s="55"/>
      <c r="L24" s="50"/>
      <c r="M24" s="55"/>
      <c r="N24" s="50"/>
      <c r="O24" s="55"/>
      <c r="P24" s="24"/>
      <c r="Q24" s="24"/>
      <c r="R24" s="25"/>
      <c r="S24" s="25"/>
      <c r="T24" s="25"/>
      <c r="U24" s="25"/>
      <c r="V24" s="25"/>
      <c r="W24" s="25"/>
      <c r="X24" s="25"/>
      <c r="Y24" s="25"/>
    </row>
    <row r="25" spans="2:25" s="22" customFormat="1" ht="19.7" customHeight="1">
      <c r="B25" s="53"/>
      <c r="C25" s="53"/>
      <c r="D25" s="53"/>
      <c r="E25" s="57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26"/>
      <c r="Q25" s="26"/>
      <c r="R25" s="27"/>
      <c r="S25" s="27"/>
      <c r="T25" s="27"/>
      <c r="U25" s="27"/>
      <c r="V25" s="27"/>
      <c r="W25" s="27"/>
      <c r="X25" s="27"/>
      <c r="Y25" s="27"/>
    </row>
    <row r="26" spans="2:25" s="2" customFormat="1" ht="19.7" customHeight="1">
      <c r="B26" s="48"/>
      <c r="C26" s="48"/>
      <c r="D26" s="51"/>
      <c r="E26" s="52"/>
      <c r="F26" s="48"/>
      <c r="G26" s="54"/>
      <c r="H26" s="54"/>
      <c r="I26" s="49"/>
      <c r="J26" s="50"/>
      <c r="K26" s="49"/>
      <c r="L26" s="50"/>
      <c r="M26" s="49"/>
      <c r="N26" s="50"/>
      <c r="O26" s="49"/>
      <c r="P26" s="24"/>
      <c r="Q26" s="24"/>
      <c r="R26" s="25"/>
      <c r="S26" s="25"/>
      <c r="T26" s="25"/>
      <c r="U26" s="25"/>
      <c r="V26" s="25"/>
      <c r="W26" s="25"/>
      <c r="X26" s="25"/>
      <c r="Y26" s="25"/>
    </row>
    <row r="27" spans="2:25" s="21" customFormat="1" ht="19.7" customHeight="1">
      <c r="B27" s="56"/>
      <c r="C27" s="56"/>
      <c r="D27" s="56"/>
      <c r="E27" s="52"/>
      <c r="F27" s="56"/>
      <c r="G27" s="54"/>
      <c r="H27" s="54"/>
      <c r="I27" s="55"/>
      <c r="J27" s="50"/>
      <c r="K27" s="55"/>
      <c r="L27" s="50"/>
      <c r="M27" s="55"/>
      <c r="N27" s="50"/>
      <c r="O27" s="55"/>
      <c r="P27" s="24"/>
      <c r="Q27" s="24"/>
      <c r="R27" s="25"/>
      <c r="S27" s="25"/>
      <c r="T27" s="25"/>
      <c r="U27" s="25"/>
      <c r="V27" s="25"/>
      <c r="W27" s="25"/>
      <c r="X27" s="25"/>
      <c r="Y27" s="25"/>
    </row>
    <row r="28" spans="2:25" s="22" customFormat="1" ht="19.7" customHeight="1">
      <c r="B28" s="53"/>
      <c r="C28" s="53"/>
      <c r="D28" s="53"/>
      <c r="E28" s="53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26"/>
      <c r="Q28" s="26"/>
      <c r="R28" s="27"/>
      <c r="S28" s="27"/>
      <c r="T28" s="27"/>
      <c r="U28" s="27"/>
      <c r="V28" s="27"/>
      <c r="W28" s="27"/>
      <c r="X28" s="27"/>
      <c r="Y28" s="27"/>
    </row>
    <row r="29" spans="2:25" s="2" customFormat="1" ht="19.7" customHeight="1">
      <c r="B29" s="48"/>
      <c r="C29" s="48"/>
      <c r="D29" s="51"/>
      <c r="E29" s="52"/>
      <c r="F29" s="48"/>
      <c r="G29" s="54"/>
      <c r="H29" s="54"/>
      <c r="I29" s="49"/>
      <c r="J29" s="50"/>
      <c r="K29" s="49"/>
      <c r="L29" s="50"/>
      <c r="M29" s="49"/>
      <c r="N29" s="50"/>
      <c r="O29" s="49"/>
      <c r="P29" s="24"/>
      <c r="Q29" s="24"/>
      <c r="R29" s="25"/>
      <c r="S29" s="25"/>
      <c r="T29" s="25"/>
      <c r="U29" s="25"/>
      <c r="V29" s="25"/>
      <c r="W29" s="25"/>
      <c r="X29" s="25"/>
      <c r="Y29" s="25"/>
    </row>
    <row r="30" spans="2:25" s="21" customFormat="1" ht="19.7" customHeight="1">
      <c r="B30" s="56"/>
      <c r="C30" s="56"/>
      <c r="D30" s="56"/>
      <c r="E30" s="52"/>
      <c r="F30" s="56"/>
      <c r="G30" s="54"/>
      <c r="H30" s="54"/>
      <c r="I30" s="55"/>
      <c r="J30" s="50"/>
      <c r="K30" s="55"/>
      <c r="L30" s="50"/>
      <c r="M30" s="55"/>
      <c r="N30" s="50"/>
      <c r="O30" s="55"/>
      <c r="P30" s="24"/>
      <c r="Q30" s="24"/>
      <c r="R30" s="25"/>
      <c r="S30" s="25"/>
      <c r="T30" s="25"/>
      <c r="U30" s="25"/>
      <c r="V30" s="25"/>
      <c r="W30" s="25"/>
      <c r="X30" s="25"/>
      <c r="Y30" s="25"/>
    </row>
    <row r="31" spans="2:25" s="22" customFormat="1" ht="19.7" customHeight="1">
      <c r="B31" s="53"/>
      <c r="C31" s="53"/>
      <c r="D31" s="53"/>
      <c r="E31" s="53"/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26"/>
      <c r="Q31" s="26"/>
      <c r="R31" s="27"/>
      <c r="S31" s="27"/>
      <c r="T31" s="27"/>
      <c r="U31" s="27"/>
      <c r="V31" s="27"/>
      <c r="W31" s="27"/>
      <c r="X31" s="27"/>
      <c r="Y31" s="27"/>
    </row>
    <row r="32" spans="2:25" s="2" customFormat="1" ht="19.7" customHeight="1">
      <c r="B32" s="48"/>
      <c r="C32" s="48"/>
      <c r="D32" s="51"/>
      <c r="E32" s="52"/>
      <c r="F32" s="48"/>
      <c r="G32" s="54"/>
      <c r="H32" s="54"/>
      <c r="I32" s="49"/>
      <c r="J32" s="50"/>
      <c r="K32" s="49"/>
      <c r="L32" s="50"/>
      <c r="M32" s="49"/>
      <c r="N32" s="50"/>
      <c r="O32" s="49"/>
      <c r="P32" s="24"/>
      <c r="Q32" s="24"/>
      <c r="R32" s="25"/>
      <c r="S32" s="25"/>
      <c r="T32" s="25"/>
      <c r="U32" s="25"/>
      <c r="V32" s="25"/>
      <c r="W32" s="25"/>
      <c r="X32" s="25"/>
      <c r="Y32" s="25"/>
    </row>
    <row r="33" spans="2:25" s="21" customFormat="1" ht="19.7" customHeight="1">
      <c r="B33" s="56"/>
      <c r="C33" s="56"/>
      <c r="D33" s="56"/>
      <c r="E33" s="52"/>
      <c r="F33" s="56"/>
      <c r="G33" s="54"/>
      <c r="H33" s="54"/>
      <c r="I33" s="55"/>
      <c r="J33" s="50"/>
      <c r="K33" s="55"/>
      <c r="L33" s="50"/>
      <c r="M33" s="55"/>
      <c r="N33" s="50"/>
      <c r="O33" s="55"/>
      <c r="P33" s="24"/>
      <c r="Q33" s="24"/>
      <c r="R33" s="25"/>
      <c r="S33" s="25"/>
      <c r="T33" s="25"/>
      <c r="U33" s="25"/>
      <c r="V33" s="25"/>
      <c r="W33" s="25"/>
      <c r="X33" s="25"/>
      <c r="Y33" s="25"/>
    </row>
    <row r="34" spans="2:25" s="22" customFormat="1" ht="19.7" customHeight="1">
      <c r="B34" s="53"/>
      <c r="C34" s="53"/>
      <c r="D34" s="53"/>
      <c r="E34" s="53"/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26"/>
      <c r="Q34" s="26"/>
      <c r="R34" s="27"/>
      <c r="S34" s="27"/>
      <c r="T34" s="27"/>
      <c r="U34" s="27"/>
      <c r="V34" s="27"/>
      <c r="W34" s="27"/>
      <c r="X34" s="27"/>
      <c r="Y34" s="27"/>
    </row>
    <row r="35" spans="2:25" s="2" customFormat="1" ht="19.7" customHeight="1">
      <c r="B35" s="48"/>
      <c r="C35" s="48"/>
      <c r="D35" s="51"/>
      <c r="E35" s="52"/>
      <c r="F35" s="48"/>
      <c r="G35" s="54"/>
      <c r="H35" s="54"/>
      <c r="I35" s="49"/>
      <c r="J35" s="50"/>
      <c r="K35" s="49"/>
      <c r="L35" s="50"/>
      <c r="M35" s="49"/>
      <c r="N35" s="50"/>
      <c r="O35" s="49"/>
      <c r="P35" s="24"/>
      <c r="Q35" s="24"/>
      <c r="R35" s="25"/>
      <c r="S35" s="25"/>
      <c r="T35" s="25"/>
      <c r="U35" s="25"/>
      <c r="V35" s="25"/>
      <c r="W35" s="25"/>
      <c r="X35" s="25"/>
      <c r="Y35" s="25"/>
    </row>
    <row r="36" spans="2:25" s="21" customFormat="1" ht="19.7" customHeight="1">
      <c r="B36" s="56"/>
      <c r="C36" s="56"/>
      <c r="D36" s="56"/>
      <c r="E36" s="52"/>
      <c r="F36" s="56"/>
      <c r="G36" s="54"/>
      <c r="H36" s="54"/>
      <c r="I36" s="55"/>
      <c r="J36" s="50"/>
      <c r="K36" s="55"/>
      <c r="L36" s="50"/>
      <c r="M36" s="55"/>
      <c r="N36" s="50"/>
      <c r="O36" s="55"/>
      <c r="P36" s="24"/>
      <c r="Q36" s="24"/>
      <c r="R36" s="25"/>
      <c r="S36" s="25"/>
      <c r="T36" s="25"/>
      <c r="U36" s="25"/>
      <c r="V36" s="25"/>
      <c r="W36" s="25"/>
      <c r="X36" s="25"/>
      <c r="Y36" s="25"/>
    </row>
    <row r="37" spans="2:25" s="22" customFormat="1" ht="19.7" customHeight="1">
      <c r="B37" s="53"/>
      <c r="C37" s="53"/>
      <c r="D37" s="53"/>
      <c r="E37" s="53"/>
      <c r="F37" s="53"/>
      <c r="G37" s="54"/>
      <c r="H37" s="54"/>
      <c r="I37" s="54"/>
      <c r="J37" s="54"/>
      <c r="K37" s="54"/>
      <c r="L37" s="54"/>
      <c r="M37" s="54"/>
      <c r="N37" s="54"/>
      <c r="O37" s="54"/>
      <c r="P37" s="26"/>
      <c r="Q37" s="26"/>
      <c r="R37" s="27"/>
      <c r="S37" s="27"/>
      <c r="T37" s="27"/>
      <c r="U37" s="27"/>
      <c r="V37" s="27"/>
      <c r="W37" s="27"/>
      <c r="X37" s="27"/>
      <c r="Y37" s="27"/>
    </row>
    <row r="38" spans="2:25" s="2" customFormat="1" ht="19.7" customHeight="1">
      <c r="B38" s="48"/>
      <c r="C38" s="48"/>
      <c r="D38" s="51"/>
      <c r="E38" s="52"/>
      <c r="F38" s="48"/>
      <c r="G38" s="54"/>
      <c r="H38" s="54"/>
      <c r="I38" s="49"/>
      <c r="J38" s="50"/>
      <c r="K38" s="49"/>
      <c r="L38" s="50"/>
      <c r="M38" s="49"/>
      <c r="N38" s="50"/>
      <c r="O38" s="49"/>
      <c r="P38" s="24"/>
      <c r="Q38" s="24"/>
      <c r="R38" s="25"/>
      <c r="S38" s="25"/>
      <c r="T38" s="25"/>
      <c r="U38" s="25"/>
      <c r="V38" s="25"/>
      <c r="W38" s="25"/>
      <c r="X38" s="25"/>
      <c r="Y38" s="25"/>
    </row>
    <row r="39" spans="2:25" s="21" customFormat="1" ht="19.7" customHeight="1">
      <c r="B39" s="56"/>
      <c r="C39" s="56"/>
      <c r="D39" s="56"/>
      <c r="E39" s="52"/>
      <c r="F39" s="56"/>
      <c r="G39" s="54"/>
      <c r="H39" s="54"/>
      <c r="I39" s="55"/>
      <c r="J39" s="50"/>
      <c r="K39" s="55"/>
      <c r="L39" s="50"/>
      <c r="M39" s="55"/>
      <c r="N39" s="50"/>
      <c r="O39" s="55"/>
      <c r="P39" s="24"/>
      <c r="Q39" s="24"/>
      <c r="R39" s="25"/>
      <c r="S39" s="25"/>
      <c r="T39" s="25"/>
      <c r="U39" s="25"/>
      <c r="V39" s="25"/>
      <c r="W39" s="25"/>
      <c r="X39" s="25"/>
      <c r="Y39" s="25"/>
    </row>
    <row r="40" spans="2:25" s="22" customFormat="1" ht="19.7" customHeight="1">
      <c r="B40" s="53"/>
      <c r="C40" s="53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26"/>
      <c r="Q40" s="26"/>
      <c r="R40" s="27"/>
      <c r="S40" s="27"/>
      <c r="T40" s="27"/>
      <c r="U40" s="27"/>
      <c r="V40" s="27"/>
      <c r="W40" s="27"/>
      <c r="X40" s="27"/>
      <c r="Y40" s="27"/>
    </row>
    <row r="41" spans="2:25" s="2" customFormat="1" ht="19.7" customHeight="1">
      <c r="B41" s="48"/>
      <c r="C41" s="48"/>
      <c r="D41" s="51"/>
      <c r="E41" s="52"/>
      <c r="F41" s="48"/>
      <c r="G41" s="54"/>
      <c r="H41" s="54"/>
      <c r="I41" s="49"/>
      <c r="J41" s="50"/>
      <c r="K41" s="49"/>
      <c r="L41" s="50"/>
      <c r="M41" s="49"/>
      <c r="N41" s="50"/>
      <c r="O41" s="49"/>
      <c r="P41" s="24"/>
      <c r="Q41" s="24"/>
      <c r="R41" s="25"/>
      <c r="S41" s="25"/>
      <c r="T41" s="25"/>
      <c r="U41" s="25"/>
      <c r="V41" s="25"/>
      <c r="W41" s="25"/>
      <c r="X41" s="25"/>
      <c r="Y41" s="25"/>
    </row>
    <row r="42" spans="2:25" s="21" customFormat="1" ht="19.7" customHeight="1">
      <c r="B42" s="56"/>
      <c r="C42" s="56"/>
      <c r="D42" s="56"/>
      <c r="E42" s="52"/>
      <c r="F42" s="56"/>
      <c r="G42" s="54"/>
      <c r="H42" s="54"/>
      <c r="I42" s="55"/>
      <c r="J42" s="50"/>
      <c r="K42" s="55"/>
      <c r="L42" s="50"/>
      <c r="M42" s="55"/>
      <c r="N42" s="50"/>
      <c r="O42" s="55"/>
      <c r="P42" s="24"/>
      <c r="Q42" s="24"/>
      <c r="R42" s="25"/>
      <c r="S42" s="25"/>
      <c r="T42" s="25"/>
      <c r="U42" s="25"/>
      <c r="V42" s="25"/>
      <c r="W42" s="25"/>
      <c r="X42" s="25"/>
      <c r="Y42" s="25"/>
    </row>
    <row r="43" spans="2:25" s="2" customFormat="1" ht="19.7" customHeight="1">
      <c r="B43" s="48"/>
      <c r="C43" s="48"/>
      <c r="D43" s="48"/>
      <c r="E43" s="52"/>
      <c r="F43" s="48"/>
      <c r="G43" s="47"/>
      <c r="H43" s="47"/>
      <c r="I43" s="49"/>
      <c r="J43" s="50"/>
      <c r="K43" s="49"/>
      <c r="L43" s="50"/>
      <c r="M43" s="49"/>
      <c r="N43" s="50"/>
      <c r="O43" s="49"/>
      <c r="P43" s="24">
        <v>3.6</v>
      </c>
      <c r="Q43" s="24">
        <f>P43*0.4</f>
        <v>1.4400000000000002</v>
      </c>
      <c r="R43" s="24">
        <f>P43+Q43</f>
        <v>5.04</v>
      </c>
      <c r="S43" s="25"/>
      <c r="T43" s="25"/>
      <c r="U43" s="25"/>
      <c r="V43" s="25"/>
      <c r="W43" s="25"/>
      <c r="X43" s="25"/>
      <c r="Y43" s="25"/>
    </row>
    <row r="44" spans="2:25" s="2" customFormat="1" ht="19.7" customHeight="1">
      <c r="B44" s="31"/>
      <c r="C44" s="32"/>
      <c r="D44" s="38"/>
      <c r="E44" s="39"/>
      <c r="F44" s="32"/>
      <c r="G44" s="34"/>
      <c r="H44" s="34"/>
      <c r="I44" s="35"/>
      <c r="J44" s="36"/>
      <c r="K44" s="35"/>
      <c r="L44" s="36"/>
      <c r="M44" s="35"/>
      <c r="N44" s="36"/>
      <c r="O44" s="37"/>
      <c r="P44" s="24"/>
      <c r="Q44" s="24"/>
      <c r="R44" s="25"/>
      <c r="S44" s="25"/>
      <c r="T44" s="25"/>
      <c r="U44" s="25"/>
      <c r="V44" s="25"/>
      <c r="W44" s="25"/>
      <c r="X44" s="25"/>
      <c r="Y44" s="25"/>
    </row>
    <row r="45" spans="2:25" s="22" customFormat="1" ht="19.7" customHeight="1">
      <c r="B45" s="40"/>
      <c r="C45" s="41"/>
      <c r="D45" s="41"/>
      <c r="E45" s="41"/>
      <c r="F45" s="41"/>
      <c r="G45" s="34"/>
      <c r="H45" s="34"/>
      <c r="I45" s="34"/>
      <c r="J45" s="34"/>
      <c r="K45" s="34"/>
      <c r="L45" s="34"/>
      <c r="M45" s="34"/>
      <c r="N45" s="34"/>
      <c r="O45" s="42"/>
      <c r="P45" s="26"/>
      <c r="Q45" s="26"/>
      <c r="R45" s="27"/>
      <c r="S45" s="27"/>
      <c r="T45" s="27"/>
      <c r="U45" s="27"/>
      <c r="V45" s="27"/>
      <c r="W45" s="27"/>
      <c r="X45" s="27"/>
      <c r="Y45" s="27"/>
    </row>
    <row r="46" spans="2:25" s="2" customFormat="1" ht="19.7" customHeight="1">
      <c r="B46" s="31"/>
      <c r="C46" s="32"/>
      <c r="D46" s="32"/>
      <c r="E46" s="45"/>
      <c r="F46" s="32"/>
      <c r="G46" s="34"/>
      <c r="H46" s="34"/>
      <c r="I46" s="35"/>
      <c r="J46" s="36"/>
      <c r="K46" s="35"/>
      <c r="L46" s="36"/>
      <c r="M46" s="35"/>
      <c r="N46" s="36"/>
      <c r="O46" s="37"/>
      <c r="P46" s="24">
        <v>2.7</v>
      </c>
      <c r="Q46" s="24">
        <f>P46*0.4</f>
        <v>1.08</v>
      </c>
      <c r="R46" s="24">
        <f>P46+Q46</f>
        <v>3.7800000000000002</v>
      </c>
      <c r="S46" s="25"/>
      <c r="T46" s="25"/>
      <c r="U46" s="25"/>
      <c r="V46" s="25"/>
      <c r="W46" s="25"/>
      <c r="X46" s="25"/>
      <c r="Y46" s="25"/>
    </row>
    <row r="47" spans="2:25" s="2" customFormat="1" ht="20.25" customHeight="1">
      <c r="B47" s="31"/>
      <c r="C47" s="32"/>
      <c r="D47" s="32"/>
      <c r="E47" s="43"/>
      <c r="F47" s="32"/>
      <c r="G47" s="34"/>
      <c r="H47" s="34"/>
      <c r="I47" s="35"/>
      <c r="J47" s="36"/>
      <c r="K47" s="35"/>
      <c r="L47" s="36"/>
      <c r="M47" s="35"/>
      <c r="N47" s="36"/>
      <c r="O47" s="37"/>
      <c r="P47" s="24"/>
      <c r="Q47" s="24"/>
      <c r="R47" s="25"/>
      <c r="S47" s="25"/>
      <c r="T47" s="25"/>
      <c r="U47" s="25"/>
      <c r="V47" s="25"/>
      <c r="W47" s="25"/>
      <c r="X47" s="25"/>
      <c r="Y47" s="25"/>
    </row>
    <row r="48" spans="2:25" s="22" customFormat="1" ht="22.5" customHeight="1">
      <c r="B48" s="40"/>
      <c r="C48" s="41"/>
      <c r="D48" s="44"/>
      <c r="E48" s="41"/>
      <c r="F48" s="41"/>
      <c r="G48" s="34"/>
      <c r="H48" s="34"/>
      <c r="I48" s="34"/>
      <c r="J48" s="34"/>
      <c r="K48" s="34"/>
      <c r="L48" s="34"/>
      <c r="M48" s="34"/>
      <c r="N48" s="34"/>
      <c r="O48" s="42"/>
      <c r="P48" s="26"/>
      <c r="Q48" s="26"/>
      <c r="R48" s="27"/>
      <c r="S48" s="27"/>
      <c r="T48" s="27"/>
      <c r="U48" s="27"/>
      <c r="V48" s="27"/>
      <c r="W48" s="27"/>
      <c r="X48" s="27"/>
      <c r="Y48" s="27"/>
    </row>
    <row r="49" spans="2:25" s="2" customFormat="1" ht="19.7" customHeight="1">
      <c r="B49" s="31"/>
      <c r="C49" s="32"/>
      <c r="D49" s="32"/>
      <c r="E49" s="45"/>
      <c r="F49" s="32"/>
      <c r="G49" s="34"/>
      <c r="H49" s="34"/>
      <c r="I49" s="35"/>
      <c r="J49" s="36"/>
      <c r="K49" s="35"/>
      <c r="L49" s="36"/>
      <c r="M49" s="35"/>
      <c r="N49" s="36"/>
      <c r="O49" s="37"/>
      <c r="P49" s="24">
        <v>2.2000000000000002</v>
      </c>
      <c r="Q49" s="24">
        <f>P49*0.4</f>
        <v>0.88000000000000012</v>
      </c>
      <c r="R49" s="24">
        <f>P49+Q49</f>
        <v>3.08</v>
      </c>
      <c r="S49" s="25"/>
      <c r="T49" s="25"/>
      <c r="U49" s="25"/>
      <c r="V49" s="25"/>
      <c r="W49" s="25"/>
      <c r="X49" s="25"/>
      <c r="Y49" s="25"/>
    </row>
    <row r="50" spans="2:25" s="2" customFormat="1" ht="19.7" customHeight="1">
      <c r="B50" s="31"/>
      <c r="C50" s="32"/>
      <c r="D50" s="32"/>
      <c r="E50" s="33"/>
      <c r="F50" s="32"/>
      <c r="G50" s="34"/>
      <c r="H50" s="34"/>
      <c r="I50" s="35"/>
      <c r="J50" s="36"/>
      <c r="K50" s="35"/>
      <c r="L50" s="36"/>
      <c r="M50" s="35"/>
      <c r="N50" s="36"/>
      <c r="O50" s="37"/>
      <c r="P50" s="24"/>
      <c r="Q50" s="24"/>
      <c r="R50" s="25"/>
      <c r="S50" s="25"/>
      <c r="T50" s="25"/>
      <c r="U50" s="25"/>
      <c r="V50" s="25"/>
      <c r="W50" s="25"/>
      <c r="X50" s="25"/>
      <c r="Y50" s="25"/>
    </row>
    <row r="51" spans="2:25" s="22" customFormat="1" ht="22.5" customHeight="1">
      <c r="B51" s="40"/>
      <c r="C51" s="41"/>
      <c r="D51" s="44"/>
      <c r="E51" s="41"/>
      <c r="F51" s="41"/>
      <c r="G51" s="34"/>
      <c r="H51" s="34"/>
      <c r="I51" s="34"/>
      <c r="J51" s="34"/>
      <c r="K51" s="34"/>
      <c r="L51" s="34"/>
      <c r="M51" s="34"/>
      <c r="N51" s="34"/>
      <c r="O51" s="42"/>
      <c r="P51" s="26"/>
      <c r="Q51" s="26"/>
      <c r="R51" s="27"/>
      <c r="S51" s="27"/>
      <c r="T51" s="27"/>
      <c r="U51" s="27"/>
      <c r="V51" s="27"/>
      <c r="W51" s="27"/>
      <c r="X51" s="27"/>
      <c r="Y51" s="27"/>
    </row>
    <row r="52" spans="2:25" s="2" customFormat="1" ht="19.7" customHeight="1">
      <c r="B52" s="31"/>
      <c r="C52" s="32"/>
      <c r="D52" s="32"/>
      <c r="E52" s="45"/>
      <c r="F52" s="32"/>
      <c r="G52" s="34"/>
      <c r="H52" s="34"/>
      <c r="I52" s="35"/>
      <c r="J52" s="36"/>
      <c r="K52" s="35"/>
      <c r="L52" s="36"/>
      <c r="M52" s="35"/>
      <c r="N52" s="36"/>
      <c r="O52" s="37"/>
      <c r="P52" s="24">
        <v>1.2</v>
      </c>
      <c r="Q52" s="24">
        <f>P52*0.4</f>
        <v>0.48</v>
      </c>
      <c r="R52" s="24">
        <f>P52+Q52</f>
        <v>1.68</v>
      </c>
      <c r="S52" s="25"/>
      <c r="T52" s="25"/>
      <c r="U52" s="25"/>
      <c r="V52" s="25"/>
      <c r="W52" s="25"/>
      <c r="X52" s="25"/>
      <c r="Y52" s="25"/>
    </row>
    <row r="53" spans="2:25" s="2" customFormat="1" ht="19.7" customHeight="1">
      <c r="B53" s="31"/>
      <c r="C53" s="32"/>
      <c r="D53" s="32"/>
      <c r="E53" s="33"/>
      <c r="F53" s="32"/>
      <c r="G53" s="34"/>
      <c r="H53" s="34"/>
      <c r="I53" s="35"/>
      <c r="J53" s="36"/>
      <c r="K53" s="35"/>
      <c r="L53" s="36"/>
      <c r="M53" s="35"/>
      <c r="N53" s="36"/>
      <c r="O53" s="37"/>
      <c r="P53" s="24"/>
      <c r="Q53" s="24"/>
      <c r="R53" s="25"/>
      <c r="S53" s="25"/>
      <c r="T53" s="25"/>
      <c r="U53" s="25"/>
      <c r="V53" s="25"/>
      <c r="W53" s="25"/>
      <c r="X53" s="25"/>
      <c r="Y53" s="2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7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0"/>
  <sheetViews>
    <sheetView view="pageBreakPreview" zoomScale="130" zoomScaleNormal="160" zoomScaleSheetLayoutView="130" workbookViewId="0">
      <selection activeCell="D9" sqref="D9"/>
    </sheetView>
  </sheetViews>
  <sheetFormatPr defaultRowHeight="12.75"/>
  <cols>
    <col min="1" max="1" width="0.625" style="4" customWidth="1"/>
    <col min="2" max="2" width="6.25" style="4" customWidth="1"/>
    <col min="3" max="3" width="16.875" style="4" customWidth="1"/>
    <col min="4" max="4" width="15.375" style="4" customWidth="1"/>
    <col min="5" max="5" width="6.875" style="4" customWidth="1"/>
    <col min="6" max="6" width="16.875" style="4" customWidth="1"/>
    <col min="7" max="7" width="16.875" style="18" customWidth="1"/>
    <col min="8" max="16384" width="9" style="4"/>
  </cols>
  <sheetData>
    <row r="1" spans="2:26" ht="24.95" customHeight="1">
      <c r="B1" s="73" t="s">
        <v>11</v>
      </c>
      <c r="C1" s="73"/>
      <c r="D1" s="73"/>
      <c r="E1" s="73"/>
      <c r="F1" s="73"/>
      <c r="G1" s="73"/>
    </row>
    <row r="2" spans="2:26" ht="9.9499999999999993" customHeight="1">
      <c r="B2" s="74"/>
      <c r="C2" s="74"/>
      <c r="D2" s="74"/>
      <c r="E2" s="74"/>
      <c r="F2" s="74"/>
      <c r="G2" s="74"/>
    </row>
    <row r="3" spans="2:26" ht="27.95" customHeight="1">
      <c r="B3" s="5" t="s">
        <v>5</v>
      </c>
      <c r="C3" s="6" t="s">
        <v>6</v>
      </c>
      <c r="D3" s="6" t="s">
        <v>7</v>
      </c>
      <c r="E3" s="6" t="s">
        <v>2</v>
      </c>
      <c r="F3" s="6" t="s">
        <v>8</v>
      </c>
      <c r="G3" s="7" t="s">
        <v>9</v>
      </c>
    </row>
    <row r="4" spans="2:26" ht="22.35" customHeight="1">
      <c r="B4" s="8">
        <v>1</v>
      </c>
      <c r="C4" s="30" t="s">
        <v>25</v>
      </c>
      <c r="D4" s="9"/>
      <c r="E4" s="10" t="s">
        <v>10</v>
      </c>
      <c r="F4" s="10">
        <v>169804</v>
      </c>
      <c r="G4" s="20" t="s">
        <v>21</v>
      </c>
      <c r="Z4" s="12"/>
    </row>
    <row r="5" spans="2:26" ht="22.35" customHeight="1">
      <c r="B5" s="8"/>
      <c r="C5" s="30"/>
      <c r="D5" s="9"/>
      <c r="E5" s="10"/>
      <c r="F5" s="10"/>
      <c r="G5" s="20"/>
      <c r="Z5" s="12"/>
    </row>
    <row r="6" spans="2:26" ht="22.35" customHeight="1">
      <c r="B6" s="8"/>
      <c r="C6" s="30"/>
      <c r="D6" s="9"/>
      <c r="E6" s="10"/>
      <c r="F6" s="10"/>
      <c r="G6" s="11"/>
      <c r="Z6" s="12"/>
    </row>
    <row r="7" spans="2:26" ht="22.35" customHeight="1">
      <c r="B7" s="8"/>
      <c r="C7" s="30"/>
      <c r="D7" s="9"/>
      <c r="E7" s="10"/>
      <c r="F7" s="10"/>
      <c r="G7" s="11"/>
      <c r="Z7" s="12"/>
    </row>
    <row r="8" spans="2:26" ht="22.35" customHeight="1">
      <c r="B8" s="8"/>
      <c r="C8" s="9"/>
      <c r="D8" s="9"/>
      <c r="E8" s="10"/>
      <c r="F8" s="10"/>
      <c r="G8" s="11"/>
      <c r="Z8" s="12"/>
    </row>
    <row r="9" spans="2:26" ht="22.35" customHeight="1">
      <c r="B9" s="8"/>
      <c r="C9" s="9"/>
      <c r="D9" s="9"/>
      <c r="E9" s="10"/>
      <c r="F9" s="10"/>
      <c r="G9" s="11"/>
      <c r="Z9" s="12"/>
    </row>
    <row r="10" spans="2:26" ht="22.35" customHeight="1">
      <c r="B10" s="8"/>
      <c r="C10" s="9"/>
      <c r="D10" s="9"/>
      <c r="E10" s="10"/>
      <c r="F10" s="10"/>
      <c r="G10" s="11"/>
      <c r="Z10" s="12"/>
    </row>
    <row r="11" spans="2:26" ht="22.35" customHeight="1">
      <c r="B11" s="8"/>
      <c r="C11" s="9"/>
      <c r="D11" s="9"/>
      <c r="E11" s="10"/>
      <c r="F11" s="10"/>
      <c r="G11" s="11"/>
      <c r="Z11" s="12"/>
    </row>
    <row r="12" spans="2:26" ht="22.35" customHeight="1">
      <c r="B12" s="8"/>
      <c r="C12" s="9"/>
      <c r="D12" s="9"/>
      <c r="E12" s="10"/>
      <c r="F12" s="10"/>
      <c r="G12" s="11"/>
      <c r="Z12" s="12"/>
    </row>
    <row r="13" spans="2:26" ht="22.35" customHeight="1">
      <c r="B13" s="8"/>
      <c r="C13" s="9"/>
      <c r="D13" s="9"/>
      <c r="E13" s="10"/>
      <c r="F13" s="10"/>
      <c r="G13" s="11"/>
      <c r="Z13" s="12"/>
    </row>
    <row r="14" spans="2:26" ht="22.35" customHeight="1">
      <c r="B14" s="8"/>
      <c r="C14" s="9"/>
      <c r="D14" s="9"/>
      <c r="E14" s="10"/>
      <c r="F14" s="10"/>
      <c r="G14" s="11"/>
      <c r="Z14" s="12"/>
    </row>
    <row r="15" spans="2:26" ht="22.35" customHeight="1">
      <c r="B15" s="8"/>
      <c r="C15" s="9"/>
      <c r="D15" s="9"/>
      <c r="E15" s="10"/>
      <c r="F15" s="10"/>
      <c r="G15" s="11"/>
      <c r="Z15" s="12"/>
    </row>
    <row r="16" spans="2:26" ht="22.35" customHeight="1">
      <c r="B16" s="8"/>
      <c r="C16" s="9"/>
      <c r="D16" s="9"/>
      <c r="E16" s="10"/>
      <c r="F16" s="10"/>
      <c r="G16" s="11"/>
      <c r="Z16" s="12"/>
    </row>
    <row r="17" spans="2:26" ht="22.35" customHeight="1">
      <c r="B17" s="8"/>
      <c r="C17" s="9"/>
      <c r="D17" s="9"/>
      <c r="E17" s="10"/>
      <c r="F17" s="10"/>
      <c r="G17" s="11"/>
      <c r="Z17" s="12"/>
    </row>
    <row r="18" spans="2:26" ht="21" customHeight="1">
      <c r="B18" s="8"/>
      <c r="C18" s="9"/>
      <c r="D18" s="9"/>
      <c r="E18" s="10"/>
      <c r="F18" s="10"/>
      <c r="G18" s="11"/>
      <c r="Z18" s="12"/>
    </row>
    <row r="19" spans="2:26" ht="22.35" customHeight="1">
      <c r="B19" s="8"/>
      <c r="C19" s="9"/>
      <c r="D19" s="9"/>
      <c r="E19" s="10"/>
      <c r="F19" s="10"/>
      <c r="G19" s="11"/>
      <c r="Z19" s="12"/>
    </row>
    <row r="20" spans="2:26" ht="22.35" customHeight="1">
      <c r="B20" s="8"/>
      <c r="C20" s="9"/>
      <c r="D20" s="9"/>
      <c r="E20" s="10"/>
      <c r="F20" s="10"/>
      <c r="G20" s="11"/>
      <c r="Z20" s="12"/>
    </row>
    <row r="21" spans="2:26" ht="22.35" customHeight="1">
      <c r="B21" s="8"/>
      <c r="C21" s="9"/>
      <c r="D21" s="9"/>
      <c r="E21" s="10"/>
      <c r="F21" s="10"/>
      <c r="G21" s="11"/>
      <c r="Z21" s="12"/>
    </row>
    <row r="22" spans="2:26" ht="22.35" customHeight="1">
      <c r="B22" s="8"/>
      <c r="C22" s="9"/>
      <c r="D22" s="9"/>
      <c r="E22" s="10"/>
      <c r="F22" s="10"/>
      <c r="G22" s="11"/>
      <c r="Z22" s="12"/>
    </row>
    <row r="23" spans="2:26" ht="22.35" customHeight="1">
      <c r="B23" s="8"/>
      <c r="C23" s="9"/>
      <c r="D23" s="9"/>
      <c r="E23" s="10"/>
      <c r="F23" s="10"/>
      <c r="G23" s="11"/>
      <c r="Z23" s="12"/>
    </row>
    <row r="24" spans="2:26" ht="22.35" customHeight="1">
      <c r="B24" s="8"/>
      <c r="C24" s="9"/>
      <c r="D24" s="9"/>
      <c r="E24" s="10"/>
      <c r="F24" s="10"/>
      <c r="G24" s="11"/>
      <c r="Z24" s="12"/>
    </row>
    <row r="25" spans="2:26" ht="22.35" customHeight="1">
      <c r="B25" s="8"/>
      <c r="C25" s="9"/>
      <c r="D25" s="9"/>
      <c r="E25" s="10"/>
      <c r="F25" s="10"/>
      <c r="G25" s="11"/>
      <c r="Z25" s="12"/>
    </row>
    <row r="26" spans="2:26" ht="22.35" customHeight="1">
      <c r="B26" s="8"/>
      <c r="C26" s="9"/>
      <c r="D26" s="9"/>
      <c r="E26" s="10"/>
      <c r="F26" s="10"/>
      <c r="G26" s="11"/>
      <c r="Z26" s="12"/>
    </row>
    <row r="27" spans="2:26" ht="22.35" customHeight="1">
      <c r="B27" s="8"/>
      <c r="C27" s="9"/>
      <c r="D27" s="9"/>
      <c r="E27" s="10"/>
      <c r="F27" s="10"/>
      <c r="G27" s="11"/>
      <c r="Z27" s="12"/>
    </row>
    <row r="28" spans="2:26" ht="22.35" customHeight="1">
      <c r="B28" s="8"/>
      <c r="C28" s="9"/>
      <c r="D28" s="9"/>
      <c r="E28" s="10"/>
      <c r="F28" s="10"/>
      <c r="G28" s="11"/>
      <c r="Z28" s="12"/>
    </row>
    <row r="29" spans="2:26" ht="22.35" customHeight="1">
      <c r="B29" s="13"/>
      <c r="C29" s="14"/>
      <c r="D29" s="14"/>
      <c r="E29" s="15"/>
      <c r="F29" s="15"/>
      <c r="G29" s="16"/>
      <c r="Z29" s="12"/>
    </row>
    <row r="30" spans="2:26">
      <c r="B30" s="17"/>
      <c r="C30" s="17"/>
      <c r="D30" s="17"/>
      <c r="E30" s="17"/>
      <c r="F30" s="17"/>
      <c r="G30" s="19"/>
    </row>
  </sheetData>
  <mergeCells count="1">
    <mergeCell ref="B1:G2"/>
  </mergeCells>
  <phoneticPr fontId="3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</vt:lpstr>
      <vt:lpstr>노임단가!Print_Area</vt:lpstr>
      <vt:lpstr>일위대가!Print_Area</vt:lpstr>
      <vt:lpstr>노임단가!Print_Titles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2024-11-22T08:14:58Z</cp:lastPrinted>
  <dcterms:created xsi:type="dcterms:W3CDTF">2015-08-17T02:38:16Z</dcterms:created>
  <dcterms:modified xsi:type="dcterms:W3CDTF">2025-07-01T05:48:50Z</dcterms:modified>
</cp:coreProperties>
</file>