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2F9E7606-D1E9-4B50-9CFD-C56FE69C3E11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'노임단가(하반기변경)'!$B$1:$AH$47</definedName>
    <definedName name="_xlnm.Print_Area" localSheetId="0">일위대가!$B$1:$AE$30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9" l="1"/>
  <c r="N9" i="39"/>
  <c r="N8" i="39"/>
  <c r="N7" i="39"/>
  <c r="L9" i="39"/>
  <c r="L8" i="39"/>
  <c r="L7" i="39"/>
  <c r="J9" i="39"/>
  <c r="H9" i="39" s="1"/>
  <c r="G9" i="39"/>
  <c r="G8" i="39"/>
  <c r="J8" i="39"/>
  <c r="H8" i="39" s="1"/>
  <c r="J7" i="39" l="1"/>
  <c r="H7" i="39" s="1"/>
  <c r="G7" i="39"/>
  <c r="Q39" i="39" l="1"/>
  <c r="R39" i="39" s="1"/>
  <c r="Q36" i="39"/>
  <c r="R36" i="39" s="1"/>
  <c r="Q33" i="39"/>
  <c r="R33" i="39" s="1"/>
  <c r="R30" i="39"/>
  <c r="Q30" i="39"/>
  <c r="Q27" i="39"/>
  <c r="R27" i="39" s="1"/>
  <c r="R24" i="39"/>
  <c r="Q24" i="39"/>
  <c r="Q21" i="39"/>
  <c r="R21" i="39" s="1"/>
  <c r="Q18" i="39"/>
  <c r="R18" i="39" s="1"/>
  <c r="N6" i="39"/>
  <c r="N5" i="39" s="1"/>
  <c r="L6" i="39"/>
  <c r="L5" i="39" s="1"/>
  <c r="G5" i="39"/>
  <c r="J6" i="39" l="1"/>
  <c r="J5" i="39" s="1"/>
  <c r="G6" i="39"/>
  <c r="H6" i="39" l="1"/>
  <c r="H5" i="39" l="1"/>
</calcChain>
</file>

<file path=xl/sharedStrings.xml><?xml version="1.0" encoding="utf-8"?>
<sst xmlns="http://schemas.openxmlformats.org/spreadsheetml/2006/main" count="40" uniqueCount="31">
  <si>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</si>
  <si>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</si>
  <si>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</si>
  <si>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</si>
  <si>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</si>
  <si>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</si>
  <si>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</si>
  <si>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</si>
  <si>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</si>
  <si>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</si>
  <si>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</si>
  <si>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</si>
  <si>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</si>
  <si>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</si>
  <si>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</si>
  <si>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</si>
  <si>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</si>
  <si>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</si>
  <si>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</si>
  <si>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</si>
  <si>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인</t>
    <phoneticPr fontId="86" type="noConversion"/>
  </si>
  <si>
    <t>"</t>
    <phoneticPr fontId="2" type="noConversion"/>
  </si>
  <si>
    <t>인</t>
    <phoneticPr fontId="86" type="noConversion"/>
  </si>
  <si>
    <t>보통인부</t>
    <phoneticPr fontId="2" type="noConversion"/>
  </si>
  <si>
    <t>중급기술자</t>
    <phoneticPr fontId="86" type="noConversion"/>
  </si>
  <si>
    <t>초급기술자</t>
    <phoneticPr fontId="86" type="noConversion"/>
  </si>
  <si>
    <t>보통인부</t>
    <phoneticPr fontId="86" type="noConversion"/>
  </si>
  <si>
    <t>회</t>
    <phoneticPr fontId="86" type="noConversion"/>
  </si>
  <si>
    <t>단독콘</t>
    <phoneticPr fontId="86" type="noConversion"/>
  </si>
  <si>
    <t>개</t>
    <phoneticPr fontId="86" type="noConversion"/>
  </si>
  <si>
    <t>정재하시험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</si>
</sst>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4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0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5" xfId="2326" applyNumberFormat="1" applyFont="1" applyFill="1" applyBorder="1" applyAlignment="1">
      <alignment horizontal="center" vertical="center"/>
    </xf>
    <xf numFmtId="3" fontId="83" fillId="6" borderId="34" xfId="2326" applyNumberFormat="1" applyFont="1" applyFill="1" applyBorder="1" applyAlignment="1">
      <alignment horizontal="left" vertical="center"/>
    </xf>
    <xf numFmtId="3" fontId="83" fillId="6" borderId="3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31" xfId="2326" applyNumberFormat="1" applyFont="1" applyFill="1" applyBorder="1" applyAlignment="1">
      <alignment horizontal="center" vertical="center"/>
    </xf>
    <xf numFmtId="0" fontId="14" fillId="6" borderId="0" xfId="0" applyFont="1" applyFill="1" applyAlignment="1"/>
    <xf numFmtId="0" fontId="95" fillId="6" borderId="0" xfId="0" applyFont="1" applyFill="1" applyAlignment="1"/>
    <xf numFmtId="0" fontId="96" fillId="6" borderId="0" xfId="0" applyFont="1" applyFill="1">
      <alignment vertical="center"/>
    </xf>
    <xf numFmtId="0" fontId="97" fillId="6" borderId="0" xfId="0" applyFont="1" applyFill="1" applyAlignment="1">
      <alignment horizontal="center" vertical="center"/>
    </xf>
    <xf numFmtId="0" fontId="97" fillId="6" borderId="0" xfId="0" applyFont="1" applyFill="1" applyAlignment="1"/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>
      <alignment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90" fillId="6" borderId="4" xfId="0" applyNumberFormat="1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/>
    </xf>
    <xf numFmtId="4" fontId="90" fillId="6" borderId="23" xfId="0" applyNumberFormat="1" applyFont="1" applyFill="1" applyBorder="1" applyAlignment="1">
      <alignment horizontal="center" vertical="center"/>
    </xf>
    <xf numFmtId="41" fontId="94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right" vertical="center"/>
    </xf>
    <xf numFmtId="41" fontId="90" fillId="6" borderId="36" xfId="2236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 shrinkToFit="1"/>
    </xf>
    <xf numFmtId="187" fontId="90" fillId="6" borderId="23" xfId="0" applyNumberFormat="1" applyFont="1" applyFill="1" applyBorder="1" applyAlignment="1">
      <alignment horizontal="center" vertical="center"/>
    </xf>
    <xf numFmtId="3" fontId="94" fillId="6" borderId="4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/>
    </xf>
    <xf numFmtId="41" fontId="94" fillId="6" borderId="36" xfId="2236" applyFont="1" applyFill="1" applyBorder="1" applyAlignment="1">
      <alignment horizontal="center" vertical="center"/>
    </xf>
    <xf numFmtId="187" fontId="26" fillId="6" borderId="23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 wrapText="1"/>
    </xf>
    <xf numFmtId="258" fontId="90" fillId="6" borderId="2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3" fontId="94" fillId="6" borderId="37" xfId="0" applyNumberFormat="1" applyFont="1" applyFill="1" applyBorder="1" applyAlignment="1">
      <alignment horizontal="center" vertical="center"/>
    </xf>
    <xf numFmtId="41" fontId="94" fillId="6" borderId="37" xfId="2236" applyFont="1" applyFill="1" applyBorder="1" applyAlignment="1">
      <alignment horizontal="center" vertical="center"/>
    </xf>
    <xf numFmtId="41" fontId="26" fillId="6" borderId="37" xfId="2236" applyFont="1" applyFill="1" applyBorder="1" applyAlignment="1">
      <alignment horizontal="center" vertical="center"/>
    </xf>
    <xf numFmtId="3" fontId="90" fillId="6" borderId="37" xfId="0" applyNumberFormat="1" applyFont="1" applyFill="1" applyBorder="1" applyAlignment="1">
      <alignment horizontal="center" vertical="center"/>
    </xf>
    <xf numFmtId="4" fontId="90" fillId="6" borderId="37" xfId="0" applyNumberFormat="1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right" vertical="center"/>
    </xf>
    <xf numFmtId="3" fontId="90" fillId="6" borderId="37" xfId="0" applyNumberFormat="1" applyFont="1" applyFill="1" applyBorder="1" applyAlignment="1">
      <alignment horizontal="center" vertical="center" shrinkToFit="1"/>
    </xf>
    <xf numFmtId="187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 indent="1"/>
    </xf>
    <xf numFmtId="3" fontId="94" fillId="6" borderId="37" xfId="0" applyNumberFormat="1" applyFont="1" applyFill="1" applyBorder="1" applyAlignment="1">
      <alignment horizontal="center" vertical="center" wrapText="1"/>
    </xf>
    <xf numFmtId="258" fontId="90" fillId="6" borderId="37" xfId="0" applyNumberFormat="1" applyFont="1" applyFill="1" applyBorder="1" applyAlignment="1">
      <alignment horizontal="center" vertical="center"/>
    </xf>
    <xf numFmtId="252" fontId="90" fillId="6" borderId="37" xfId="2236" applyNumberFormat="1" applyFont="1" applyFill="1" applyBorder="1" applyAlignment="1">
      <alignment horizontal="center" vertical="center"/>
    </xf>
    <xf numFmtId="187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/>
    </xf>
    <xf numFmtId="3" fontId="94" fillId="6" borderId="38" xfId="0" applyNumberFormat="1" applyFont="1" applyFill="1" applyBorder="1" applyAlignment="1">
      <alignment horizontal="center" vertical="center"/>
    </xf>
    <xf numFmtId="41" fontId="94" fillId="6" borderId="38" xfId="2236" applyFont="1" applyFill="1" applyBorder="1" applyAlignment="1">
      <alignment horizontal="center" vertical="center"/>
    </xf>
    <xf numFmtId="41" fontId="26" fillId="6" borderId="38" xfId="2236" applyFont="1" applyFill="1" applyBorder="1" applyAlignment="1">
      <alignment horizontal="center" vertical="center"/>
    </xf>
    <xf numFmtId="3" fontId="26" fillId="6" borderId="38" xfId="0" applyNumberFormat="1" applyFont="1" applyFill="1" applyBorder="1" applyAlignment="1">
      <alignment horizontal="center" vertical="center"/>
    </xf>
    <xf numFmtId="4" fontId="26" fillId="6" borderId="38" xfId="0" applyNumberFormat="1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304595</xdr:colOff>
      <xdr:row>9</xdr:row>
      <xdr:rowOff>214948</xdr:rowOff>
    </xdr:from>
    <xdr:to>
      <xdr:col>6</xdr:col>
      <xdr:colOff>489143</xdr:colOff>
      <xdr:row>36</xdr:row>
      <xdr:rowOff>3861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9B9A3FA-05B5-422E-A15A-49BEC78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19" y="2321654"/>
          <a:ext cx="4745342" cy="660208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156882</xdr:colOff>
      <xdr:row>9</xdr:row>
      <xdr:rowOff>156883</xdr:rowOff>
    </xdr:from>
    <xdr:to>
      <xdr:col>14</xdr:col>
      <xdr:colOff>476116</xdr:colOff>
      <xdr:row>39</xdr:row>
      <xdr:rowOff>102152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3242FE-3E4C-E6A5-F9BB-488DFAA0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9676" y="2263589"/>
          <a:ext cx="5552381" cy="75428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612322</xdr:colOff>
      <xdr:row>0</xdr:row>
      <xdr:rowOff>190499</xdr:rowOff>
    </xdr:from>
    <xdr:to>
      <xdr:col>32</xdr:col>
      <xdr:colOff>163286</xdr:colOff>
      <xdr:row>41</xdr:row>
      <xdr:rowOff>68035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0F243A9-44FB-BFA9-D7DD-6094B68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6272" y="190499"/>
          <a:ext cx="6408964" cy="97835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204107</xdr:colOff>
      <xdr:row>41</xdr:row>
      <xdr:rowOff>108857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8893" y="285750"/>
          <a:ext cx="7279821" cy="96474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405895</xdr:colOff>
      <xdr:row>5</xdr:row>
      <xdr:rowOff>241792</xdr:rowOff>
    </xdr:from>
    <xdr:to>
      <xdr:col>28</xdr:col>
      <xdr:colOff>146984</xdr:colOff>
      <xdr:row>6</xdr:row>
      <xdr:rowOff>212912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3344DA8-B416-4F9E-9DBD-78AF474B9730}"/>
            </a:ext>
          </a:extLst>
        </xdr:cNvPr>
        <xdr:cNvSpPr/>
      </xdr:nvSpPr>
      <xdr:spPr>
        <a:xfrm>
          <a:off x="17438836" y="1586498"/>
          <a:ext cx="3158883" cy="25126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40"/>
  <sheetViews>
    <sheetView tabSelected="1" zoomScale="130" zoomScaleNormal="130" zoomScaleSheetLayoutView="115" workbookViewId="0">
      <pane ySplit="4" topLeftCell="A5" activePane="bottomLeft" state="frozen"/>
      <selection pane="bottomLeft" activeCell="D5" sqref="D3:D5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8" t="s">
        <v>18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70" t="s">
        <v>17</v>
      </c>
      <c r="C3" s="70" t="s">
        <v>0</v>
      </c>
      <c r="D3" s="70" t="s">
        <v>1</v>
      </c>
      <c r="E3" s="70" t="s">
        <v>12</v>
      </c>
      <c r="F3" s="70" t="s">
        <v>2</v>
      </c>
      <c r="G3" s="70" t="s">
        <v>13</v>
      </c>
      <c r="H3" s="70"/>
      <c r="I3" s="70" t="s">
        <v>14</v>
      </c>
      <c r="J3" s="70"/>
      <c r="K3" s="70" t="s">
        <v>15</v>
      </c>
      <c r="L3" s="70"/>
      <c r="M3" s="70" t="s">
        <v>16</v>
      </c>
      <c r="N3" s="70"/>
      <c r="O3" s="70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1"/>
      <c r="C4" s="71"/>
      <c r="D4" s="71"/>
      <c r="E4" s="71"/>
      <c r="F4" s="71"/>
      <c r="G4" s="46" t="s">
        <v>3</v>
      </c>
      <c r="H4" s="46" t="s">
        <v>4</v>
      </c>
      <c r="I4" s="46" t="s">
        <v>3</v>
      </c>
      <c r="J4" s="46" t="s">
        <v>4</v>
      </c>
      <c r="K4" s="46" t="s">
        <v>3</v>
      </c>
      <c r="L4" s="46" t="s">
        <v>4</v>
      </c>
      <c r="M4" s="46" t="s">
        <v>3</v>
      </c>
      <c r="N4" s="46" t="s">
        <v>4</v>
      </c>
      <c r="O4" s="71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63" t="s">
        <v>19</v>
      </c>
      <c r="C5" s="63" t="s">
        <v>30</v>
      </c>
      <c r="D5" s="63"/>
      <c r="E5" s="63">
        <v>1</v>
      </c>
      <c r="F5" s="63" t="s">
        <v>27</v>
      </c>
      <c r="G5" s="64">
        <f t="shared" ref="G5:H7" si="0">SUM(I5,K5,M5)</f>
        <v>0</v>
      </c>
      <c r="H5" s="64">
        <f t="shared" si="0"/>
        <v>3208792.9733333336</v>
      </c>
      <c r="I5" s="64"/>
      <c r="J5" s="64">
        <f>SUM(J6:J9)</f>
        <v>2875459.64</v>
      </c>
      <c r="K5" s="64"/>
      <c r="L5" s="64">
        <f>SUM(L6:L9)</f>
        <v>333333.33333333331</v>
      </c>
      <c r="M5" s="64"/>
      <c r="N5" s="64">
        <f>SUM(N6:N9)</f>
        <v>0</v>
      </c>
      <c r="O5" s="64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2" customFormat="1" ht="19.7" customHeight="1">
      <c r="B6" s="50"/>
      <c r="C6" s="50" t="s">
        <v>24</v>
      </c>
      <c r="D6" s="50"/>
      <c r="E6" s="51">
        <v>4.2</v>
      </c>
      <c r="F6" s="50" t="s">
        <v>22</v>
      </c>
      <c r="G6" s="49">
        <f t="shared" si="0"/>
        <v>284046</v>
      </c>
      <c r="H6" s="49">
        <f t="shared" si="0"/>
        <v>1192993.2</v>
      </c>
      <c r="I6" s="52">
        <v>284046</v>
      </c>
      <c r="J6" s="53">
        <f>$E6*I6</f>
        <v>1192993.2</v>
      </c>
      <c r="K6" s="52"/>
      <c r="L6" s="53">
        <f>$E6*K6</f>
        <v>0</v>
      </c>
      <c r="M6" s="52"/>
      <c r="N6" s="53">
        <f>$E6*M6</f>
        <v>0</v>
      </c>
      <c r="O6" s="52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" customFormat="1" ht="19.7" customHeight="1">
      <c r="B7" s="50"/>
      <c r="C7" s="50" t="s">
        <v>25</v>
      </c>
      <c r="D7" s="54"/>
      <c r="E7" s="51">
        <v>4.41</v>
      </c>
      <c r="F7" s="50" t="s">
        <v>20</v>
      </c>
      <c r="G7" s="49">
        <f t="shared" si="0"/>
        <v>223644</v>
      </c>
      <c r="H7" s="49">
        <f t="shared" si="0"/>
        <v>986270.04</v>
      </c>
      <c r="I7" s="52">
        <v>223644</v>
      </c>
      <c r="J7" s="53">
        <f t="shared" ref="J7:J8" si="1">$E7*I7</f>
        <v>986270.04</v>
      </c>
      <c r="K7" s="52"/>
      <c r="L7" s="53">
        <f t="shared" ref="L7:L9" si="2">$E7*K7</f>
        <v>0</v>
      </c>
      <c r="M7" s="52"/>
      <c r="N7" s="53">
        <f t="shared" ref="N7:N9" si="3">$E7*M7</f>
        <v>0</v>
      </c>
      <c r="O7" s="52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1" customFormat="1" ht="19.7" customHeight="1">
      <c r="B8" s="66"/>
      <c r="C8" s="66" t="s">
        <v>26</v>
      </c>
      <c r="D8" s="66"/>
      <c r="E8" s="67">
        <v>4.0999999999999996</v>
      </c>
      <c r="F8" s="50" t="s">
        <v>20</v>
      </c>
      <c r="G8" s="49">
        <f t="shared" ref="G8:G9" si="4">SUM(I8,K8,M8)</f>
        <v>169804</v>
      </c>
      <c r="H8" s="49">
        <f t="shared" ref="H8:H9" si="5">SUM(J8,L8,N8)</f>
        <v>696196.39999999991</v>
      </c>
      <c r="I8" s="65">
        <v>169804</v>
      </c>
      <c r="J8" s="53">
        <f t="shared" si="1"/>
        <v>696196.39999999991</v>
      </c>
      <c r="K8" s="65"/>
      <c r="L8" s="53">
        <f t="shared" si="2"/>
        <v>0</v>
      </c>
      <c r="M8" s="65"/>
      <c r="N8" s="53">
        <f t="shared" si="3"/>
        <v>0</v>
      </c>
      <c r="O8" s="65"/>
      <c r="P8" s="24"/>
      <c r="Q8" s="24"/>
      <c r="R8" s="25"/>
      <c r="S8" s="25"/>
      <c r="T8" s="25"/>
      <c r="U8" s="25"/>
      <c r="V8" s="25"/>
      <c r="W8" s="25"/>
      <c r="X8" s="25"/>
      <c r="Y8" s="25"/>
    </row>
    <row r="9" spans="2:25" s="2" customFormat="1" ht="19.7" customHeight="1">
      <c r="B9" s="50"/>
      <c r="C9" s="50" t="s">
        <v>28</v>
      </c>
      <c r="D9" s="50"/>
      <c r="E9" s="50">
        <v>72</v>
      </c>
      <c r="F9" s="50" t="s">
        <v>29</v>
      </c>
      <c r="G9" s="49">
        <f t="shared" si="4"/>
        <v>4629.6296296296296</v>
      </c>
      <c r="H9" s="49">
        <f t="shared" si="5"/>
        <v>333333.33333333331</v>
      </c>
      <c r="I9" s="65"/>
      <c r="J9" s="53">
        <f t="shared" ref="J9" si="6">$E9*I9</f>
        <v>0</v>
      </c>
      <c r="K9" s="52">
        <f>100000/21.6</f>
        <v>4629.6296296296296</v>
      </c>
      <c r="L9" s="53">
        <f t="shared" si="2"/>
        <v>333333.33333333331</v>
      </c>
      <c r="M9" s="52"/>
      <c r="N9" s="53">
        <f t="shared" si="3"/>
        <v>0</v>
      </c>
      <c r="O9" s="52"/>
      <c r="P9" s="24"/>
      <c r="Q9" s="24"/>
      <c r="R9" s="25"/>
      <c r="S9" s="25"/>
      <c r="T9" s="25"/>
      <c r="U9" s="25"/>
      <c r="V9" s="25"/>
      <c r="W9" s="25"/>
      <c r="X9" s="25"/>
      <c r="Y9" s="25"/>
    </row>
    <row r="10" spans="2:25" s="21" customFormat="1" ht="19.7" customHeight="1">
      <c r="B10" s="56"/>
      <c r="C10" s="56"/>
      <c r="D10" s="56"/>
      <c r="E10" s="56"/>
      <c r="F10" s="56"/>
      <c r="G10" s="49"/>
      <c r="H10" s="49"/>
      <c r="I10" s="49"/>
      <c r="J10" s="49"/>
      <c r="K10" s="49"/>
      <c r="L10" s="49"/>
      <c r="M10" s="49"/>
      <c r="N10" s="49"/>
      <c r="O10" s="49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21" customFormat="1" ht="19.7" customHeight="1">
      <c r="B11" s="66"/>
      <c r="C11" s="66"/>
      <c r="D11" s="66"/>
      <c r="E11" s="66"/>
      <c r="F11" s="66"/>
      <c r="G11" s="65"/>
      <c r="H11" s="65"/>
      <c r="I11" s="65"/>
      <c r="J11" s="65"/>
      <c r="K11" s="65"/>
      <c r="L11" s="65"/>
      <c r="M11" s="65"/>
      <c r="N11" s="65"/>
      <c r="O11" s="65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2" customFormat="1" ht="19.7" customHeight="1">
      <c r="B12" s="50"/>
      <c r="C12" s="50"/>
      <c r="D12" s="50"/>
      <c r="E12" s="51"/>
      <c r="F12" s="50"/>
      <c r="G12" s="49"/>
      <c r="H12" s="49"/>
      <c r="I12" s="52"/>
      <c r="J12" s="53"/>
      <c r="K12" s="52"/>
      <c r="L12" s="53"/>
      <c r="M12" s="52"/>
      <c r="N12" s="53"/>
      <c r="O12" s="52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1" customFormat="1" ht="19.7" customHeight="1">
      <c r="B13" s="56"/>
      <c r="C13" s="57"/>
      <c r="D13" s="56"/>
      <c r="E13" s="56"/>
      <c r="F13" s="56"/>
      <c r="G13" s="48"/>
      <c r="H13" s="48"/>
      <c r="I13" s="49"/>
      <c r="J13" s="53"/>
      <c r="K13" s="49"/>
      <c r="L13" s="53"/>
      <c r="M13" s="49"/>
      <c r="N13" s="53"/>
      <c r="O13" s="49"/>
      <c r="P13" s="24"/>
      <c r="Q13" s="24"/>
      <c r="R13" s="25"/>
      <c r="S13" s="25"/>
      <c r="T13" s="25"/>
      <c r="U13" s="25"/>
      <c r="V13" s="25"/>
      <c r="W13" s="25"/>
      <c r="X13" s="25"/>
      <c r="Y13" s="25"/>
    </row>
    <row r="14" spans="2:25" s="22" customFormat="1" ht="19.7" customHeight="1">
      <c r="B14" s="63"/>
      <c r="C14" s="63"/>
      <c r="D14" s="63"/>
      <c r="E14" s="63"/>
      <c r="F14" s="63"/>
      <c r="G14" s="64"/>
      <c r="H14" s="64"/>
      <c r="I14" s="65"/>
      <c r="J14" s="65"/>
      <c r="K14" s="65"/>
      <c r="L14" s="65"/>
      <c r="M14" s="65"/>
      <c r="N14" s="65"/>
      <c r="O14" s="64"/>
      <c r="P14" s="26"/>
      <c r="Q14" s="26"/>
      <c r="R14" s="27"/>
      <c r="S14" s="27"/>
      <c r="T14" s="27"/>
      <c r="U14" s="27"/>
      <c r="V14" s="27"/>
      <c r="W14" s="27"/>
      <c r="X14" s="27"/>
      <c r="Y14" s="27"/>
    </row>
    <row r="15" spans="2:25" s="2" customFormat="1" ht="19.7" customHeight="1">
      <c r="B15" s="50"/>
      <c r="C15" s="50"/>
      <c r="D15" s="50"/>
      <c r="E15" s="51"/>
      <c r="F15" s="50"/>
      <c r="G15" s="48"/>
      <c r="H15" s="48"/>
      <c r="I15" s="52"/>
      <c r="J15" s="53"/>
      <c r="K15" s="52"/>
      <c r="L15" s="53"/>
      <c r="M15" s="52"/>
      <c r="N15" s="53"/>
      <c r="O15" s="52"/>
      <c r="P15" s="24"/>
      <c r="Q15" s="24"/>
      <c r="R15" s="25"/>
      <c r="S15" s="25"/>
      <c r="T15" s="25"/>
      <c r="U15" s="25"/>
      <c r="V15" s="25"/>
      <c r="W15" s="25"/>
      <c r="X15" s="25"/>
    </row>
    <row r="16" spans="2:25" s="2" customFormat="1" ht="19.7" customHeight="1">
      <c r="B16" s="50"/>
      <c r="C16" s="50"/>
      <c r="D16" s="50"/>
      <c r="E16" s="51"/>
      <c r="F16" s="50"/>
      <c r="G16" s="48"/>
      <c r="H16" s="48"/>
      <c r="I16" s="52"/>
      <c r="J16" s="53"/>
      <c r="K16" s="52"/>
      <c r="L16" s="53"/>
      <c r="M16" s="52"/>
      <c r="N16" s="53"/>
      <c r="O16" s="52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2" customFormat="1" ht="19.7" customHeight="1">
      <c r="B17" s="47"/>
      <c r="C17" s="47"/>
      <c r="D17" s="47"/>
      <c r="E17" s="47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26"/>
      <c r="Q17" s="26"/>
      <c r="R17" s="27"/>
      <c r="S17" s="27"/>
      <c r="T17" s="27"/>
      <c r="U17" s="27"/>
      <c r="V17" s="27"/>
      <c r="W17" s="27"/>
      <c r="X17" s="27"/>
      <c r="Y17" s="27"/>
    </row>
    <row r="18" spans="2:25" s="2" customFormat="1" ht="19.7" customHeight="1">
      <c r="B18" s="50"/>
      <c r="C18" s="50"/>
      <c r="D18" s="50"/>
      <c r="E18" s="59"/>
      <c r="F18" s="50"/>
      <c r="G18" s="48"/>
      <c r="H18" s="48"/>
      <c r="I18" s="52"/>
      <c r="J18" s="53"/>
      <c r="K18" s="60"/>
      <c r="L18" s="53"/>
      <c r="M18" s="52"/>
      <c r="N18" s="53"/>
      <c r="O18" s="52"/>
      <c r="P18" s="24">
        <v>3.6</v>
      </c>
      <c r="Q18" s="24">
        <f>P18*0.33</f>
        <v>1.1880000000000002</v>
      </c>
      <c r="R18" s="24">
        <f>P18-Q18</f>
        <v>2.4119999999999999</v>
      </c>
      <c r="S18" s="25"/>
      <c r="T18" s="25"/>
      <c r="U18" s="25"/>
      <c r="V18" s="25"/>
      <c r="W18" s="25"/>
      <c r="X18" s="25"/>
      <c r="Y18" s="25"/>
    </row>
    <row r="19" spans="2:25" s="2" customFormat="1" ht="19.7" customHeight="1">
      <c r="B19" s="50"/>
      <c r="C19" s="50"/>
      <c r="D19" s="54"/>
      <c r="E19" s="55"/>
      <c r="F19" s="50"/>
      <c r="G19" s="48"/>
      <c r="H19" s="48"/>
      <c r="I19" s="52"/>
      <c r="J19" s="53"/>
      <c r="K19" s="60"/>
      <c r="L19" s="53"/>
      <c r="M19" s="52"/>
      <c r="N19" s="53"/>
      <c r="O19" s="52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2" customFormat="1" ht="19.7" customHeight="1">
      <c r="B20" s="47"/>
      <c r="C20" s="47"/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26"/>
      <c r="Q20" s="26"/>
      <c r="R20" s="27"/>
      <c r="S20" s="27"/>
      <c r="T20" s="27"/>
      <c r="U20" s="27"/>
      <c r="V20" s="27"/>
      <c r="W20" s="27"/>
      <c r="X20" s="27"/>
      <c r="Y20" s="27"/>
    </row>
    <row r="21" spans="2:25" s="2" customFormat="1" ht="19.7" customHeight="1">
      <c r="B21" s="50"/>
      <c r="C21" s="50"/>
      <c r="D21" s="50"/>
      <c r="E21" s="59"/>
      <c r="F21" s="50"/>
      <c r="G21" s="48"/>
      <c r="H21" s="48"/>
      <c r="I21" s="52"/>
      <c r="J21" s="53"/>
      <c r="K21" s="52"/>
      <c r="L21" s="53"/>
      <c r="M21" s="52"/>
      <c r="N21" s="53"/>
      <c r="O21" s="52"/>
      <c r="P21" s="24">
        <v>2.7</v>
      </c>
      <c r="Q21" s="24">
        <f>P21*0.33</f>
        <v>0.89100000000000013</v>
      </c>
      <c r="R21" s="24">
        <f>P21-Q21</f>
        <v>1.8090000000000002</v>
      </c>
      <c r="S21" s="25"/>
      <c r="T21" s="25"/>
      <c r="U21" s="25"/>
      <c r="V21" s="25"/>
      <c r="W21" s="25"/>
      <c r="X21" s="25"/>
      <c r="Y21" s="25"/>
    </row>
    <row r="22" spans="2:25" s="2" customFormat="1" ht="20.25" customHeight="1">
      <c r="B22" s="50"/>
      <c r="C22" s="50"/>
      <c r="D22" s="50"/>
      <c r="E22" s="61"/>
      <c r="F22" s="50"/>
      <c r="G22" s="48"/>
      <c r="H22" s="48"/>
      <c r="I22" s="52"/>
      <c r="J22" s="53"/>
      <c r="K22" s="52"/>
      <c r="L22" s="53"/>
      <c r="M22" s="52"/>
      <c r="N22" s="53"/>
      <c r="O22" s="52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2" customFormat="1" ht="22.5" customHeight="1">
      <c r="B23" s="47"/>
      <c r="C23" s="47"/>
      <c r="D23" s="58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26"/>
      <c r="Q23" s="26"/>
      <c r="R23" s="27"/>
      <c r="S23" s="27"/>
      <c r="T23" s="27"/>
      <c r="U23" s="27"/>
      <c r="V23" s="27"/>
      <c r="W23" s="27"/>
      <c r="X23" s="27"/>
      <c r="Y23" s="27"/>
    </row>
    <row r="24" spans="2:25" s="2" customFormat="1" ht="19.7" customHeight="1">
      <c r="B24" s="50"/>
      <c r="C24" s="50"/>
      <c r="D24" s="50"/>
      <c r="E24" s="59"/>
      <c r="F24" s="50"/>
      <c r="G24" s="48"/>
      <c r="H24" s="48"/>
      <c r="I24" s="52"/>
      <c r="J24" s="53"/>
      <c r="K24" s="52"/>
      <c r="L24" s="53"/>
      <c r="M24" s="52"/>
      <c r="N24" s="53"/>
      <c r="O24" s="52"/>
      <c r="P24" s="24">
        <v>2.2000000000000002</v>
      </c>
      <c r="Q24" s="24">
        <f>P24*0.33</f>
        <v>0.72600000000000009</v>
      </c>
      <c r="R24" s="24">
        <f>P24-Q24</f>
        <v>1.4740000000000002</v>
      </c>
      <c r="S24" s="25"/>
      <c r="T24" s="25"/>
      <c r="U24" s="25"/>
      <c r="V24" s="25"/>
      <c r="W24" s="25"/>
      <c r="X24" s="25"/>
      <c r="Y24" s="25"/>
    </row>
    <row r="25" spans="2:25" s="2" customFormat="1" ht="19.7" customHeight="1">
      <c r="B25" s="50"/>
      <c r="C25" s="50"/>
      <c r="D25" s="50"/>
      <c r="E25" s="51"/>
      <c r="F25" s="50"/>
      <c r="G25" s="48"/>
      <c r="H25" s="48"/>
      <c r="I25" s="52"/>
      <c r="J25" s="53"/>
      <c r="K25" s="52"/>
      <c r="L25" s="53"/>
      <c r="M25" s="52"/>
      <c r="N25" s="53"/>
      <c r="O25" s="52"/>
      <c r="P25" s="24"/>
      <c r="Q25" s="24"/>
      <c r="R25" s="25"/>
      <c r="S25" s="25"/>
      <c r="T25" s="25"/>
      <c r="U25" s="25"/>
      <c r="V25" s="25"/>
      <c r="W25" s="25"/>
      <c r="X25" s="25"/>
      <c r="Y25" s="25"/>
    </row>
    <row r="26" spans="2:25" s="22" customFormat="1" ht="22.5" customHeight="1">
      <c r="B26" s="47"/>
      <c r="C26" s="47"/>
      <c r="D26" s="58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26"/>
      <c r="Q26" s="26"/>
      <c r="R26" s="27"/>
      <c r="S26" s="27"/>
      <c r="T26" s="27"/>
      <c r="U26" s="27"/>
      <c r="V26" s="27"/>
      <c r="W26" s="27"/>
      <c r="X26" s="27"/>
      <c r="Y26" s="27"/>
    </row>
    <row r="27" spans="2:25" s="2" customFormat="1" ht="19.7" customHeight="1">
      <c r="B27" s="50"/>
      <c r="C27" s="50"/>
      <c r="D27" s="50"/>
      <c r="E27" s="59"/>
      <c r="F27" s="50"/>
      <c r="G27" s="48"/>
      <c r="H27" s="48"/>
      <c r="I27" s="52"/>
      <c r="J27" s="53"/>
      <c r="K27" s="52"/>
      <c r="L27" s="53"/>
      <c r="M27" s="52"/>
      <c r="N27" s="53"/>
      <c r="O27" s="52"/>
      <c r="P27" s="24">
        <v>1.2</v>
      </c>
      <c r="Q27" s="24">
        <f>P27*0.33</f>
        <v>0.39600000000000002</v>
      </c>
      <c r="R27" s="24">
        <f>P27-Q27</f>
        <v>0.80399999999999994</v>
      </c>
      <c r="S27" s="25"/>
      <c r="T27" s="25"/>
      <c r="U27" s="25"/>
      <c r="V27" s="25"/>
      <c r="W27" s="25"/>
      <c r="X27" s="25"/>
      <c r="Y27" s="25"/>
    </row>
    <row r="28" spans="2:25" s="21" customFormat="1" ht="19.7" customHeight="1">
      <c r="B28" s="56"/>
      <c r="C28" s="62"/>
      <c r="D28" s="56"/>
      <c r="E28" s="56"/>
      <c r="F28" s="50"/>
      <c r="G28" s="48"/>
      <c r="H28" s="48"/>
      <c r="I28" s="49"/>
      <c r="J28" s="53"/>
      <c r="K28" s="49"/>
      <c r="L28" s="53"/>
      <c r="M28" s="49"/>
      <c r="N28" s="53"/>
      <c r="O28" s="49"/>
      <c r="P28" s="24"/>
      <c r="Q28" s="24"/>
      <c r="R28" s="25"/>
      <c r="S28" s="25"/>
      <c r="T28" s="25"/>
      <c r="U28" s="25"/>
      <c r="V28" s="25"/>
      <c r="W28" s="25"/>
      <c r="X28" s="25"/>
      <c r="Y28" s="25"/>
    </row>
    <row r="29" spans="2:25" s="22" customFormat="1" ht="19.7" customHeight="1">
      <c r="B29" s="47"/>
      <c r="C29" s="47"/>
      <c r="D29" s="47"/>
      <c r="E29" s="47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26"/>
      <c r="Q29" s="26"/>
      <c r="R29" s="27"/>
      <c r="S29" s="27"/>
      <c r="T29" s="27"/>
      <c r="U29" s="27"/>
      <c r="V29" s="27"/>
      <c r="W29" s="27"/>
      <c r="X29" s="27"/>
      <c r="Y29" s="27"/>
    </row>
    <row r="30" spans="2:25" s="2" customFormat="1" ht="19.7" customHeight="1">
      <c r="B30" s="50"/>
      <c r="C30" s="50"/>
      <c r="D30" s="50"/>
      <c r="E30" s="59"/>
      <c r="F30" s="50"/>
      <c r="G30" s="48"/>
      <c r="H30" s="48"/>
      <c r="I30" s="52"/>
      <c r="J30" s="53"/>
      <c r="K30" s="52"/>
      <c r="L30" s="53"/>
      <c r="M30" s="52"/>
      <c r="N30" s="53"/>
      <c r="O30" s="52"/>
      <c r="P30" s="24">
        <v>3.6</v>
      </c>
      <c r="Q30" s="24">
        <f>P30*0.4</f>
        <v>1.4400000000000002</v>
      </c>
      <c r="R30" s="24">
        <f>P30+Q30</f>
        <v>5.04</v>
      </c>
      <c r="S30" s="25"/>
      <c r="T30" s="25"/>
      <c r="U30" s="25"/>
      <c r="V30" s="25"/>
      <c r="W30" s="25"/>
      <c r="X30" s="25"/>
      <c r="Y30" s="25"/>
    </row>
    <row r="31" spans="2:25" s="2" customFormat="1" ht="19.7" customHeight="1">
      <c r="B31" s="31"/>
      <c r="C31" s="32"/>
      <c r="D31" s="38"/>
      <c r="E31" s="39"/>
      <c r="F31" s="32"/>
      <c r="G31" s="34"/>
      <c r="H31" s="34"/>
      <c r="I31" s="35"/>
      <c r="J31" s="36"/>
      <c r="K31" s="35"/>
      <c r="L31" s="36"/>
      <c r="M31" s="35"/>
      <c r="N31" s="36"/>
      <c r="O31" s="37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2" customFormat="1" ht="19.7" customHeight="1">
      <c r="B32" s="40"/>
      <c r="C32" s="41"/>
      <c r="D32" s="41"/>
      <c r="E32" s="41"/>
      <c r="F32" s="41"/>
      <c r="G32" s="34"/>
      <c r="H32" s="34"/>
      <c r="I32" s="34"/>
      <c r="J32" s="34"/>
      <c r="K32" s="34"/>
      <c r="L32" s="34"/>
      <c r="M32" s="34"/>
      <c r="N32" s="34"/>
      <c r="O32" s="42"/>
      <c r="P32" s="26"/>
      <c r="Q32" s="26"/>
      <c r="R32" s="27"/>
      <c r="S32" s="27"/>
      <c r="T32" s="27"/>
      <c r="U32" s="27"/>
      <c r="V32" s="27"/>
      <c r="W32" s="27"/>
      <c r="X32" s="27"/>
      <c r="Y32" s="27"/>
    </row>
    <row r="33" spans="2:25" s="2" customFormat="1" ht="19.7" customHeight="1">
      <c r="B33" s="31"/>
      <c r="C33" s="32"/>
      <c r="D33" s="32"/>
      <c r="E33" s="45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>
        <v>2.7</v>
      </c>
      <c r="Q33" s="24">
        <f>P33*0.4</f>
        <v>1.08</v>
      </c>
      <c r="R33" s="24">
        <f>P33+Q33</f>
        <v>3.7800000000000002</v>
      </c>
      <c r="S33" s="25"/>
      <c r="T33" s="25"/>
      <c r="U33" s="25"/>
      <c r="V33" s="25"/>
      <c r="W33" s="25"/>
      <c r="X33" s="25"/>
      <c r="Y33" s="25"/>
    </row>
    <row r="34" spans="2:25" s="2" customFormat="1" ht="20.25" customHeight="1">
      <c r="B34" s="31"/>
      <c r="C34" s="32"/>
      <c r="D34" s="32"/>
      <c r="E34" s="43"/>
      <c r="F34" s="32"/>
      <c r="G34" s="34"/>
      <c r="H34" s="34"/>
      <c r="I34" s="35"/>
      <c r="J34" s="36"/>
      <c r="K34" s="35"/>
      <c r="L34" s="36"/>
      <c r="M34" s="35"/>
      <c r="N34" s="36"/>
      <c r="O34" s="37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22.5" customHeight="1">
      <c r="B35" s="40"/>
      <c r="C35" s="41"/>
      <c r="D35" s="44"/>
      <c r="E35" s="41"/>
      <c r="F35" s="41"/>
      <c r="G35" s="34"/>
      <c r="H35" s="34"/>
      <c r="I35" s="34"/>
      <c r="J35" s="34"/>
      <c r="K35" s="34"/>
      <c r="L35" s="34"/>
      <c r="M35" s="34"/>
      <c r="N35" s="34"/>
      <c r="O35" s="42"/>
      <c r="P35" s="26"/>
      <c r="Q35" s="26"/>
      <c r="R35" s="27"/>
      <c r="S35" s="27"/>
      <c r="T35" s="27"/>
      <c r="U35" s="27"/>
      <c r="V35" s="27"/>
      <c r="W35" s="27"/>
      <c r="X35" s="27"/>
      <c r="Y35" s="27"/>
    </row>
    <row r="36" spans="2:25" s="2" customFormat="1" ht="19.7" customHeight="1">
      <c r="B36" s="31"/>
      <c r="C36" s="32"/>
      <c r="D36" s="32"/>
      <c r="E36" s="45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>
        <v>2.2000000000000002</v>
      </c>
      <c r="Q36" s="24">
        <f>P36*0.4</f>
        <v>0.88000000000000012</v>
      </c>
      <c r="R36" s="24">
        <f>P36+Q36</f>
        <v>3.08</v>
      </c>
      <c r="S36" s="25"/>
      <c r="T36" s="25"/>
      <c r="U36" s="25"/>
      <c r="V36" s="25"/>
      <c r="W36" s="25"/>
      <c r="X36" s="25"/>
      <c r="Y36" s="25"/>
    </row>
    <row r="37" spans="2:25" s="2" customFormat="1" ht="19.7" customHeight="1">
      <c r="B37" s="31"/>
      <c r="C37" s="32"/>
      <c r="D37" s="32"/>
      <c r="E37" s="33"/>
      <c r="F37" s="32"/>
      <c r="G37" s="34"/>
      <c r="H37" s="34"/>
      <c r="I37" s="35"/>
      <c r="J37" s="36"/>
      <c r="K37" s="35"/>
      <c r="L37" s="36"/>
      <c r="M37" s="35"/>
      <c r="N37" s="36"/>
      <c r="O37" s="37"/>
      <c r="P37" s="24"/>
      <c r="Q37" s="24"/>
      <c r="R37" s="25"/>
      <c r="S37" s="25"/>
      <c r="T37" s="25"/>
      <c r="U37" s="25"/>
      <c r="V37" s="25"/>
      <c r="W37" s="25"/>
      <c r="X37" s="25"/>
      <c r="Y37" s="25"/>
    </row>
    <row r="38" spans="2:25" s="22" customFormat="1" ht="22.5" customHeight="1">
      <c r="B38" s="40"/>
      <c r="C38" s="41"/>
      <c r="D38" s="44"/>
      <c r="E38" s="41"/>
      <c r="F38" s="41"/>
      <c r="G38" s="34"/>
      <c r="H38" s="34"/>
      <c r="I38" s="34"/>
      <c r="J38" s="34"/>
      <c r="K38" s="34"/>
      <c r="L38" s="34"/>
      <c r="M38" s="34"/>
      <c r="N38" s="34"/>
      <c r="O38" s="42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" customFormat="1" ht="19.7" customHeight="1">
      <c r="B39" s="31"/>
      <c r="C39" s="32"/>
      <c r="D39" s="32"/>
      <c r="E39" s="45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>
        <v>1.2</v>
      </c>
      <c r="Q39" s="24">
        <f>P39*0.4</f>
        <v>0.48</v>
      </c>
      <c r="R39" s="24">
        <f>P39+Q39</f>
        <v>1.68</v>
      </c>
      <c r="S39" s="25"/>
      <c r="T39" s="25"/>
      <c r="U39" s="25"/>
      <c r="V39" s="25"/>
      <c r="W39" s="25"/>
      <c r="X39" s="25"/>
      <c r="Y39" s="25"/>
    </row>
    <row r="40" spans="2:25" s="2" customFormat="1" ht="19.7" customHeight="1">
      <c r="B40" s="31"/>
      <c r="C40" s="32"/>
      <c r="D40" s="32"/>
      <c r="E40" s="33"/>
      <c r="F40" s="32"/>
      <c r="G40" s="34"/>
      <c r="H40" s="34"/>
      <c r="I40" s="35"/>
      <c r="J40" s="36"/>
      <c r="K40" s="35"/>
      <c r="L40" s="36"/>
      <c r="M40" s="35"/>
      <c r="N40" s="36"/>
      <c r="O40" s="37"/>
      <c r="P40" s="24"/>
      <c r="Q40" s="24"/>
      <c r="R40" s="25"/>
      <c r="S40" s="25"/>
      <c r="T40" s="25"/>
      <c r="U40" s="25"/>
      <c r="V40" s="25"/>
      <c r="W40" s="25"/>
      <c r="X40" s="25"/>
      <c r="Y40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topLeftCell="B11" zoomScaleNormal="160" zoomScaleSheetLayoutView="100" workbookViewId="0">
      <selection activeCell="E17" sqref="E17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2" t="s">
        <v>11</v>
      </c>
      <c r="C1" s="72"/>
      <c r="D1" s="72"/>
      <c r="E1" s="72"/>
      <c r="F1" s="72"/>
      <c r="G1" s="72"/>
    </row>
    <row r="2" spans="2:26" ht="9.9499999999999993" customHeight="1">
      <c r="B2" s="73"/>
      <c r="C2" s="73"/>
      <c r="D2" s="73"/>
      <c r="E2" s="73"/>
      <c r="F2" s="73"/>
      <c r="G2" s="73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23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/>
      <c r="C5" s="30"/>
      <c r="D5" s="9"/>
      <c r="E5" s="10"/>
      <c r="F5" s="10"/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2025-03-13T11:05:05Z</dcterms:modified>
</cp:coreProperties>
</file>