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494B48-FAD8-4CE8-A577-CB8DC18FE5EF}" xr6:coauthVersionLast="36" xr6:coauthVersionMax="36" xr10:uidLastSave="{00000000-0000-0000-0000-000000000000}"/>
  <bookViews>
    <workbookView xWindow="12930" yWindow="75" windowWidth="13875" windowHeight="12495" activeTab="3" xr2:uid="{00000000-000D-0000-FFFF-FFFF00000000}"/>
  </bookViews>
  <sheets>
    <sheet name="Sheet1" sheetId="5" r:id="rId1"/>
    <sheet name="토공수량집계" sheetId="1" r:id="rId2"/>
    <sheet name="조서" sheetId="2" r:id="rId3"/>
    <sheet name="단위수량" sheetId="3" r:id="rId4"/>
    <sheet name="이설단위수량" sheetId="4" state="hidden" r:id="rId5"/>
  </sheets>
  <calcPr calcId="191029"/>
</workbook>
</file>

<file path=xl/calcChain.xml><?xml version="1.0" encoding="utf-8"?>
<calcChain xmlns="http://schemas.openxmlformats.org/spreadsheetml/2006/main">
  <c r="E6" i="1" l="1"/>
  <c r="Q46" i="4"/>
  <c r="U46" i="4"/>
  <c r="Y46" i="4"/>
  <c r="Y38" i="4"/>
  <c r="U38" i="4"/>
  <c r="Q38" i="4"/>
  <c r="AC24" i="4"/>
  <c r="Q34" i="4" s="1"/>
  <c r="M15" i="4"/>
  <c r="AG34" i="4" s="1"/>
  <c r="H7" i="1" l="1"/>
  <c r="AG42" i="4"/>
  <c r="M42" i="4"/>
  <c r="Q42" i="4" s="1"/>
  <c r="W42" i="4"/>
  <c r="AA42" i="4" s="1"/>
  <c r="M34" i="4"/>
  <c r="W34" i="4"/>
  <c r="AA34" i="4" s="1"/>
  <c r="O40" i="3"/>
  <c r="K40" i="3"/>
  <c r="S36" i="3"/>
  <c r="O36" i="3"/>
  <c r="K36" i="3"/>
  <c r="Y32" i="3"/>
  <c r="U32" i="3"/>
  <c r="Q32" i="3"/>
  <c r="AC24" i="3"/>
  <c r="M28" i="3" s="1"/>
  <c r="M15" i="3"/>
  <c r="AG28" i="3" s="1"/>
  <c r="N11" i="2"/>
  <c r="E4" i="1" s="1"/>
  <c r="E8" i="1" s="1"/>
  <c r="AT42" i="4" l="1"/>
  <c r="K46" i="4" s="1"/>
  <c r="AT46" i="4" s="1"/>
  <c r="AT34" i="4"/>
  <c r="AT36" i="3"/>
  <c r="J4" i="1" s="1"/>
  <c r="AT40" i="3"/>
  <c r="I4" i="1" s="1"/>
  <c r="Q28" i="3"/>
  <c r="W28" i="3"/>
  <c r="AA28" i="3" s="1"/>
  <c r="I5" i="1" l="1"/>
  <c r="I6" i="1"/>
  <c r="I7" i="1" s="1"/>
  <c r="J5" i="1"/>
  <c r="J6" i="1"/>
  <c r="J7" i="1" s="1"/>
  <c r="K50" i="4"/>
  <c r="F6" i="1"/>
  <c r="F7" i="1" s="1"/>
  <c r="K38" i="4"/>
  <c r="AT38" i="4" s="1"/>
  <c r="AT28" i="3"/>
  <c r="F4" i="1" l="1"/>
  <c r="J8" i="1"/>
  <c r="I8" i="1"/>
  <c r="P50" i="4"/>
  <c r="AT50" i="4" s="1"/>
  <c r="G6" i="1"/>
  <c r="G7" i="1" s="1"/>
  <c r="K44" i="3"/>
  <c r="K32" i="3"/>
  <c r="AT32" i="3" s="1"/>
  <c r="G4" i="1" s="1"/>
  <c r="H4" i="1" l="1"/>
  <c r="F5" i="1"/>
  <c r="F8" i="1" s="1"/>
  <c r="P44" i="3"/>
  <c r="AT44" i="3" s="1"/>
  <c r="H5" i="1" s="1"/>
  <c r="H8" i="1" s="1"/>
  <c r="G5" i="1"/>
  <c r="G8" i="1" s="1"/>
</calcChain>
</file>

<file path=xl/sharedStrings.xml><?xml version="1.0" encoding="utf-8"?>
<sst xmlns="http://schemas.openxmlformats.org/spreadsheetml/2006/main" count="138" uniqueCount="59">
  <si>
    <t>구분</t>
    <phoneticPr fontId="2" type="noConversion"/>
  </si>
  <si>
    <t>터파기</t>
    <phoneticPr fontId="2" type="noConversion"/>
  </si>
  <si>
    <t xml:space="preserve">되메우기              </t>
    <phoneticPr fontId="2" type="noConversion"/>
  </si>
  <si>
    <t>잔  토</t>
    <phoneticPr fontId="2" type="noConversion"/>
  </si>
  <si>
    <t xml:space="preserve">콘크리트             (25-18-8)            </t>
    <phoneticPr fontId="2" type="noConversion"/>
  </si>
  <si>
    <t>비고</t>
    <phoneticPr fontId="2" type="noConversion"/>
  </si>
  <si>
    <t>수량</t>
    <phoneticPr fontId="2" type="noConversion"/>
  </si>
  <si>
    <t>M3</t>
    <phoneticPr fontId="2" type="noConversion"/>
  </si>
  <si>
    <t>M2</t>
    <phoneticPr fontId="2" type="noConversion"/>
  </si>
  <si>
    <t>계</t>
    <phoneticPr fontId="2" type="noConversion"/>
  </si>
  <si>
    <t>측  점</t>
    <phoneticPr fontId="2" type="noConversion"/>
  </si>
  <si>
    <t>위   치</t>
    <phoneticPr fontId="2" type="noConversion"/>
  </si>
  <si>
    <t>규  격</t>
    <phoneticPr fontId="2" type="noConversion"/>
  </si>
  <si>
    <t>수  량</t>
    <phoneticPr fontId="2" type="noConversion"/>
  </si>
  <si>
    <t>비       고</t>
    <phoneticPr fontId="8" type="noConversion"/>
  </si>
  <si>
    <t>공          종</t>
    <phoneticPr fontId="2" type="noConversion"/>
  </si>
  <si>
    <t>산               출               근               거</t>
    <phoneticPr fontId="2" type="noConversion"/>
  </si>
  <si>
    <t>수          량</t>
    <phoneticPr fontId="2" type="noConversion"/>
  </si>
  <si>
    <t>반사경</t>
    <phoneticPr fontId="2" type="noConversion"/>
  </si>
  <si>
    <t>Φ1000</t>
    <phoneticPr fontId="2" type="noConversion"/>
  </si>
  <si>
    <t>Φ89.1m/m</t>
    <phoneticPr fontId="2" type="noConversion"/>
  </si>
  <si>
    <t>콘크리트</t>
    <phoneticPr fontId="2" type="noConversion"/>
  </si>
  <si>
    <t>25-18-8</t>
    <phoneticPr fontId="2" type="noConversion"/>
  </si>
  <si>
    <t>터  파  기</t>
    <phoneticPr fontId="2" type="noConversion"/>
  </si>
  <si>
    <t>{</t>
    <phoneticPr fontId="2" type="noConversion"/>
  </si>
  <si>
    <t>(</t>
    <phoneticPr fontId="2" type="noConversion"/>
  </si>
  <si>
    <t>×</t>
    <phoneticPr fontId="2" type="noConversion"/>
  </si>
  <si>
    <t>)</t>
    <phoneticPr fontId="2" type="noConversion"/>
  </si>
  <si>
    <t>+</t>
    <phoneticPr fontId="2" type="noConversion"/>
  </si>
  <si>
    <t>}</t>
    <phoneticPr fontId="2" type="noConversion"/>
  </si>
  <si>
    <t>/</t>
    <phoneticPr fontId="2" type="noConversion"/>
  </si>
  <si>
    <t>=</t>
    <phoneticPr fontId="2" type="noConversion"/>
  </si>
  <si>
    <t>㎥</t>
    <phoneticPr fontId="2" type="noConversion"/>
  </si>
  <si>
    <t>되메우기</t>
    <phoneticPr fontId="2" type="noConversion"/>
  </si>
  <si>
    <t>-</t>
    <phoneticPr fontId="2" type="noConversion"/>
  </si>
  <si>
    <t>(25-18-8)</t>
    <phoneticPr fontId="2" type="noConversion"/>
  </si>
  <si>
    <t>거  푸  집</t>
    <phoneticPr fontId="2" type="noConversion"/>
  </si>
  <si>
    <t>EA</t>
    <phoneticPr fontId="2" type="noConversion"/>
  </si>
  <si>
    <t>㎡</t>
    <phoneticPr fontId="2" type="noConversion"/>
  </si>
  <si>
    <t>잔    토</t>
    <phoneticPr fontId="2" type="noConversion"/>
  </si>
  <si>
    <t>합판6회</t>
    <phoneticPr fontId="2" type="noConversion"/>
  </si>
  <si>
    <t xml:space="preserve">거푸집
(합판6회)     </t>
    <phoneticPr fontId="2" type="noConversion"/>
  </si>
  <si>
    <t>이설</t>
    <phoneticPr fontId="2" type="noConversion"/>
  </si>
  <si>
    <t>설치터파기</t>
    <phoneticPr fontId="2" type="noConversion"/>
  </si>
  <si>
    <t>설치되메우기</t>
    <phoneticPr fontId="2" type="noConversion"/>
  </si>
  <si>
    <t>반사경이설단위수량</t>
    <phoneticPr fontId="2" type="noConversion"/>
  </si>
  <si>
    <t>철거되메우기</t>
    <phoneticPr fontId="2" type="noConversion"/>
  </si>
  <si>
    <t>철거터파기</t>
    <phoneticPr fontId="2" type="noConversion"/>
  </si>
  <si>
    <t>반사경 및 지주유용</t>
    <phoneticPr fontId="2" type="noConversion"/>
  </si>
  <si>
    <t>좌</t>
    <phoneticPr fontId="8" type="noConversion"/>
  </si>
  <si>
    <t>4.6  도 로 반 사 경</t>
    <phoneticPr fontId="2" type="noConversion"/>
  </si>
  <si>
    <t>탄현구간</t>
    <phoneticPr fontId="2" type="noConversion"/>
  </si>
  <si>
    <t>반사경 
이설</t>
    <phoneticPr fontId="2" type="noConversion"/>
  </si>
  <si>
    <t>이면형 반사경기초토공 수량집계표</t>
    <phoneticPr fontId="2" type="noConversion"/>
  </si>
  <si>
    <t>이면형 반사경 기초 수량 집계표</t>
    <phoneticPr fontId="2" type="noConversion"/>
  </si>
  <si>
    <t>이면형 반사경기초단위수량</t>
    <phoneticPr fontId="2" type="noConversion"/>
  </si>
  <si>
    <t>Φ800</t>
    <phoneticPr fontId="2" type="noConversion"/>
  </si>
  <si>
    <t>Ø 800</t>
    <phoneticPr fontId="2" type="noConversion"/>
  </si>
  <si>
    <t>Φ76.3mm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</si>
</sst>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0_);[Red]\(#,##0.000\)"/>
    <numFmt numFmtId="177" formatCode="0.000"/>
    <numFmt numFmtId="178" formatCode="0.0"/>
    <numFmt numFmtId="179" formatCode="0_);[Red]\(0\)"/>
    <numFmt numFmtId="180" formatCode="0.00_);[Red]\(0.00\)"/>
    <numFmt numFmtId="181" formatCode="&quot;STA.&quot;0\+000.00"/>
  </numFmts>
  <fonts count="13">
    <font>
      <sz val="11"/>
      <color theme="1"/>
      <name val="돋움"/>
      <family val="3"/>
      <charset val="129"/>
    </font>
    <font>
      <b/>
      <sz val="16"/>
      <name val="굴림"/>
      <family val="3"/>
      <charset val="129"/>
    </font>
    <font>
      <sz val="8"/>
      <name val="돋움"/>
      <family val="3"/>
      <charset val="129"/>
    </font>
    <font>
      <sz val="16"/>
      <name val="굴림"/>
      <family val="3"/>
      <charset val="129"/>
    </font>
    <font>
      <b/>
      <sz val="9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1"/>
      <name val="HY울릉도M"/>
      <family val="1"/>
      <charset val="129"/>
    </font>
    <font>
      <b/>
      <sz val="26"/>
      <name val="HY울릉도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 applyAlignment="1"/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4" fillId="2" borderId="8" xfId="0" applyFont="1" applyFill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left" vertical="center"/>
    </xf>
    <xf numFmtId="0" fontId="7" fillId="0" borderId="0" xfId="0" applyFont="1" applyAlignment="1"/>
    <xf numFmtId="176" fontId="6" fillId="0" borderId="14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left" vertical="center"/>
    </xf>
    <xf numFmtId="176" fontId="6" fillId="0" borderId="17" xfId="0" applyNumberFormat="1" applyFont="1" applyBorder="1" applyAlignment="1">
      <alignment vertical="center"/>
    </xf>
    <xf numFmtId="40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 textRotation="90"/>
    </xf>
    <xf numFmtId="0" fontId="6" fillId="0" borderId="38" xfId="0" applyFont="1" applyFill="1" applyBorder="1" applyAlignment="1">
      <alignment horizontal="center" vertical="center"/>
    </xf>
    <xf numFmtId="177" fontId="6" fillId="0" borderId="3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left"/>
    </xf>
    <xf numFmtId="0" fontId="6" fillId="3" borderId="37" xfId="0" applyFont="1" applyFill="1" applyBorder="1" applyAlignment="1">
      <alignment horizontal="left"/>
    </xf>
    <xf numFmtId="49" fontId="6" fillId="0" borderId="0" xfId="0" applyNumberFormat="1" applyFont="1" applyBorder="1" applyAlignment="1">
      <alignment horizontal="left" textRotation="129"/>
    </xf>
    <xf numFmtId="0" fontId="6" fillId="0" borderId="0" xfId="0" applyFont="1" applyBorder="1" applyAlignment="1"/>
    <xf numFmtId="2" fontId="6" fillId="0" borderId="0" xfId="0" applyNumberFormat="1" applyFont="1" applyBorder="1" applyAlignment="1">
      <alignment horizontal="center" vertical="center" textRotation="90"/>
    </xf>
    <xf numFmtId="0" fontId="6" fillId="0" borderId="0" xfId="0" applyFont="1" applyBorder="1" applyAlignment="1">
      <alignment horizontal="center" textRotation="90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2" fontId="6" fillId="0" borderId="41" xfId="0" applyNumberFormat="1" applyFont="1" applyBorder="1" applyAlignment="1">
      <alignment horizontal="center" vertical="center"/>
    </xf>
    <xf numFmtId="177" fontId="6" fillId="0" borderId="4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7" fontId="6" fillId="0" borderId="36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7" fontId="6" fillId="0" borderId="27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center" vertical="top"/>
    </xf>
    <xf numFmtId="179" fontId="6" fillId="0" borderId="0" xfId="0" applyNumberFormat="1" applyFont="1" applyBorder="1" applyAlignment="1">
      <alignment horizontal="center" vertical="center"/>
    </xf>
    <xf numFmtId="180" fontId="6" fillId="0" borderId="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2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7" fillId="0" borderId="0" xfId="0" applyFont="1" applyBorder="1" applyAlignment="1"/>
    <xf numFmtId="0" fontId="6" fillId="0" borderId="4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1" fillId="0" borderId="0" xfId="0" applyFont="1">
      <alignment vertical="center"/>
    </xf>
    <xf numFmtId="38" fontId="4" fillId="0" borderId="1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8" fontId="6" fillId="0" borderId="1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38" fontId="6" fillId="0" borderId="1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4" fillId="0" borderId="20" xfId="0" applyNumberFormat="1" applyFont="1" applyFill="1" applyBorder="1" applyAlignment="1">
      <alignment horizontal="center" vertical="center"/>
    </xf>
    <xf numFmtId="38" fontId="4" fillId="0" borderId="21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40" fontId="6" fillId="0" borderId="30" xfId="0" applyNumberFormat="1" applyFont="1" applyBorder="1" applyAlignment="1">
      <alignment horizontal="center" vertical="center"/>
    </xf>
    <xf numFmtId="40" fontId="6" fillId="0" borderId="28" xfId="0" applyNumberFormat="1" applyFont="1" applyBorder="1" applyAlignment="1">
      <alignment horizontal="center" vertical="center"/>
    </xf>
    <xf numFmtId="40" fontId="6" fillId="0" borderId="16" xfId="0" applyNumberFormat="1" applyFont="1" applyBorder="1" applyAlignment="1">
      <alignment horizontal="center" vertical="center"/>
    </xf>
    <xf numFmtId="40" fontId="6" fillId="0" borderId="29" xfId="0" applyNumberFormat="1" applyFont="1" applyBorder="1" applyAlignment="1">
      <alignment horizontal="center" vertical="center"/>
    </xf>
    <xf numFmtId="40" fontId="6" fillId="0" borderId="18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38" fontId="4" fillId="0" borderId="31" xfId="0" applyNumberFormat="1" applyFont="1" applyFill="1" applyBorder="1" applyAlignment="1">
      <alignment horizontal="center" vertical="center"/>
    </xf>
    <xf numFmtId="38" fontId="4" fillId="0" borderId="32" xfId="0" applyNumberFormat="1" applyFont="1" applyFill="1" applyBorder="1" applyAlignment="1">
      <alignment horizontal="center" vertical="center"/>
    </xf>
    <xf numFmtId="38" fontId="4" fillId="0" borderId="19" xfId="0" applyNumberFormat="1" applyFont="1" applyFill="1" applyBorder="1" applyAlignment="1">
      <alignment horizontal="center" vertical="center"/>
    </xf>
    <xf numFmtId="181" fontId="6" fillId="0" borderId="26" xfId="0" applyNumberFormat="1" applyFont="1" applyFill="1" applyBorder="1" applyAlignment="1">
      <alignment horizontal="center" vertical="center" wrapText="1"/>
    </xf>
    <xf numFmtId="181" fontId="6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38" fontId="6" fillId="0" borderId="14" xfId="0" applyNumberFormat="1" applyFont="1" applyBorder="1" applyAlignment="1">
      <alignment horizontal="center" vertical="center"/>
    </xf>
    <xf numFmtId="40" fontId="6" fillId="0" borderId="14" xfId="0" applyNumberFormat="1" applyFont="1" applyBorder="1" applyAlignment="1">
      <alignment horizontal="center" vertical="center"/>
    </xf>
    <xf numFmtId="40" fontId="6" fillId="0" borderId="15" xfId="0" applyNumberFormat="1" applyFont="1" applyBorder="1" applyAlignment="1">
      <alignment horizontal="center" vertical="center"/>
    </xf>
    <xf numFmtId="181" fontId="6" fillId="0" borderId="25" xfId="0" applyNumberFormat="1" applyFont="1" applyFill="1" applyBorder="1" applyAlignment="1">
      <alignment horizontal="center" vertical="center" wrapText="1"/>
    </xf>
    <xf numFmtId="181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8" fontId="6" fillId="0" borderId="52" xfId="0" applyNumberFormat="1" applyFont="1" applyBorder="1" applyAlignment="1">
      <alignment horizontal="center" vertical="center"/>
    </xf>
    <xf numFmtId="38" fontId="6" fillId="0" borderId="11" xfId="0" applyNumberFormat="1" applyFont="1" applyBorder="1" applyAlignment="1">
      <alignment horizontal="center" vertical="center"/>
    </xf>
    <xf numFmtId="40" fontId="6" fillId="0" borderId="11" xfId="0" applyNumberFormat="1" applyFont="1" applyBorder="1" applyAlignment="1">
      <alignment horizontal="center" vertical="center"/>
    </xf>
    <xf numFmtId="40" fontId="6" fillId="0" borderId="12" xfId="0" applyNumberFormat="1" applyFont="1" applyBorder="1" applyAlignment="1">
      <alignment horizontal="center" vertical="center"/>
    </xf>
    <xf numFmtId="38" fontId="6" fillId="0" borderId="53" xfId="0" applyNumberFormat="1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38" fontId="6" fillId="0" borderId="50" xfId="0" applyNumberFormat="1" applyFont="1" applyBorder="1" applyAlignment="1">
      <alignment horizontal="center" vertical="center"/>
    </xf>
    <xf numFmtId="38" fontId="6" fillId="0" borderId="5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7" fontId="6" fillId="0" borderId="36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 textRotation="90"/>
    </xf>
    <xf numFmtId="49" fontId="6" fillId="0" borderId="0" xfId="0" applyNumberFormat="1" applyFont="1" applyBorder="1" applyAlignment="1">
      <alignment horizontal="right" textRotation="161"/>
    </xf>
    <xf numFmtId="2" fontId="6" fillId="0" borderId="1" xfId="0" applyNumberFormat="1" applyFont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표준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6305550" y="1762125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8</xdr:row>
      <xdr:rowOff>161925</xdr:rowOff>
    </xdr:from>
    <xdr:to>
      <xdr:col>29</xdr:col>
      <xdr:colOff>66675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3933825" y="12858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57150</xdr:colOff>
      <xdr:row>9</xdr:row>
      <xdr:rowOff>0</xdr:rowOff>
    </xdr:from>
    <xdr:to>
      <xdr:col>30</xdr:col>
      <xdr:colOff>57150</xdr:colOff>
      <xdr:row>12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4057650" y="129540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66675</xdr:colOff>
      <xdr:row>9</xdr:row>
      <xdr:rowOff>0</xdr:rowOff>
    </xdr:from>
    <xdr:to>
      <xdr:col>30</xdr:col>
      <xdr:colOff>47625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3933825" y="129540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66675</xdr:colOff>
      <xdr:row>12</xdr:row>
      <xdr:rowOff>0</xdr:rowOff>
    </xdr:from>
    <xdr:to>
      <xdr:col>29</xdr:col>
      <xdr:colOff>66675</xdr:colOff>
      <xdr:row>18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 flipH="1">
          <a:off x="3933825" y="180975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66675</xdr:colOff>
      <xdr:row>18</xdr:row>
      <xdr:rowOff>0</xdr:rowOff>
    </xdr:from>
    <xdr:to>
      <xdr:col>30</xdr:col>
      <xdr:colOff>57150</xdr:colOff>
      <xdr:row>18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3933825" y="2838450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1866900" y="18097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0</xdr:colOff>
      <xdr:row>20</xdr:row>
      <xdr:rowOff>114300</xdr:rowOff>
    </xdr:from>
    <xdr:to>
      <xdr:col>34</xdr:col>
      <xdr:colOff>0</xdr:colOff>
      <xdr:row>22</xdr:row>
      <xdr:rowOff>19050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4533900" y="329565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20</xdr:row>
      <xdr:rowOff>114300</xdr:rowOff>
    </xdr:from>
    <xdr:to>
      <xdr:col>26</xdr:col>
      <xdr:colOff>0</xdr:colOff>
      <xdr:row>22</xdr:row>
      <xdr:rowOff>9525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3467100" y="3295650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104775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3038475" y="3867150"/>
          <a:ext cx="1895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22</xdr:row>
      <xdr:rowOff>0</xdr:rowOff>
    </xdr:from>
    <xdr:to>
      <xdr:col>34</xdr:col>
      <xdr:colOff>0</xdr:colOff>
      <xdr:row>22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3467100" y="3524250"/>
          <a:ext cx="1066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114300</xdr:colOff>
      <xdr:row>20</xdr:row>
      <xdr:rowOff>47625</xdr:rowOff>
    </xdr:from>
    <xdr:to>
      <xdr:col>22</xdr:col>
      <xdr:colOff>114300</xdr:colOff>
      <xdr:row>22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3048000" y="3228975"/>
          <a:ext cx="0" cy="295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0</xdr:colOff>
      <xdr:row>20</xdr:row>
      <xdr:rowOff>57150</xdr:rowOff>
    </xdr:from>
    <xdr:to>
      <xdr:col>37</xdr:col>
      <xdr:colOff>0</xdr:colOff>
      <xdr:row>22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4933950" y="3238500"/>
          <a:ext cx="0" cy="285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104775</xdr:colOff>
      <xdr:row>22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3038475" y="3524250"/>
          <a:ext cx="4286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0</xdr:colOff>
      <xdr:row>22</xdr:row>
      <xdr:rowOff>0</xdr:rowOff>
    </xdr:from>
    <xdr:to>
      <xdr:col>37</xdr:col>
      <xdr:colOff>19050</xdr:colOff>
      <xdr:row>22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4533900" y="3524250"/>
          <a:ext cx="419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23</xdr:col>
      <xdr:colOff>0</xdr:colOff>
      <xdr:row>20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 flipH="1" flipV="1">
          <a:off x="2533650" y="1809750"/>
          <a:ext cx="53340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66675</xdr:colOff>
      <xdr:row>12</xdr:row>
      <xdr:rowOff>0</xdr:rowOff>
    </xdr:from>
    <xdr:to>
      <xdr:col>42</xdr:col>
      <xdr:colOff>9525</xdr:colOff>
      <xdr:row>12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 flipV="1">
          <a:off x="2333625" y="180975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41</xdr:col>
      <xdr:colOff>0</xdr:colOff>
      <xdr:row>20</xdr:row>
      <xdr:rowOff>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 flipV="1">
          <a:off x="4933950" y="1809750"/>
          <a:ext cx="53340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57150</xdr:colOff>
      <xdr:row>12</xdr:row>
      <xdr:rowOff>19050</xdr:rowOff>
    </xdr:from>
    <xdr:to>
      <xdr:col>30</xdr:col>
      <xdr:colOff>57150</xdr:colOff>
      <xdr:row>18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 flipH="1">
          <a:off x="4057650" y="182880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0</xdr:colOff>
      <xdr:row>22</xdr:row>
      <xdr:rowOff>9525</xdr:rowOff>
    </xdr:from>
    <xdr:to>
      <xdr:col>37</xdr:col>
      <xdr:colOff>0</xdr:colOff>
      <xdr:row>24</xdr:row>
      <xdr:rowOff>9525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 flipV="1">
          <a:off x="4933950" y="35337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114300</xdr:colOff>
      <xdr:row>22</xdr:row>
      <xdr:rowOff>0</xdr:rowOff>
    </xdr:from>
    <xdr:to>
      <xdr:col>22</xdr:col>
      <xdr:colOff>114300</xdr:colOff>
      <xdr:row>24</xdr:row>
      <xdr:rowOff>9525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 flipV="1">
          <a:off x="3048000" y="3524250"/>
          <a:ext cx="0" cy="352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 flipV="1">
          <a:off x="3467100" y="2324100"/>
          <a:ext cx="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15</xdr:row>
      <xdr:rowOff>0</xdr:rowOff>
    </xdr:from>
    <xdr:to>
      <xdr:col>34</xdr:col>
      <xdr:colOff>0</xdr:colOff>
      <xdr:row>19</xdr:row>
      <xdr:rowOff>161925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 flipV="1">
          <a:off x="4533900" y="232410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0</xdr:colOff>
      <xdr:row>20</xdr:row>
      <xdr:rowOff>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3333750" y="318135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19050</xdr:colOff>
      <xdr:row>12</xdr:row>
      <xdr:rowOff>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ShapeType="1"/>
        </xdr:cNvSpPr>
      </xdr:nvSpPr>
      <xdr:spPr bwMode="auto">
        <a:xfrm flipV="1">
          <a:off x="1866900" y="1809750"/>
          <a:ext cx="419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95250</xdr:colOff>
      <xdr:row>12</xdr:row>
      <xdr:rowOff>0</xdr:rowOff>
    </xdr:from>
    <xdr:to>
      <xdr:col>33</xdr:col>
      <xdr:colOff>95250</xdr:colOff>
      <xdr:row>12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ShapeType="1"/>
        </xdr:cNvSpPr>
      </xdr:nvSpPr>
      <xdr:spPr bwMode="auto">
        <a:xfrm flipH="1">
          <a:off x="3429000" y="1809750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0</xdr:colOff>
      <xdr:row>20</xdr:row>
      <xdr:rowOff>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ShapeType="1"/>
        </xdr:cNvSpPr>
      </xdr:nvSpPr>
      <xdr:spPr bwMode="auto">
        <a:xfrm flipV="1">
          <a:off x="2133600" y="18097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0</xdr:colOff>
      <xdr:row>16</xdr:row>
      <xdr:rowOff>0</xdr:rowOff>
    </xdr:from>
    <xdr:to>
      <xdr:col>38</xdr:col>
      <xdr:colOff>47625</xdr:colOff>
      <xdr:row>16</xdr:row>
      <xdr:rowOff>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ShapeType="1"/>
        </xdr:cNvSpPr>
      </xdr:nvSpPr>
      <xdr:spPr bwMode="auto">
        <a:xfrm flipH="1" flipV="1">
          <a:off x="4533900" y="24955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28575</xdr:colOff>
      <xdr:row>12</xdr:row>
      <xdr:rowOff>0</xdr:rowOff>
    </xdr:from>
    <xdr:to>
      <xdr:col>21</xdr:col>
      <xdr:colOff>0</xdr:colOff>
      <xdr:row>12</xdr:row>
      <xdr:rowOff>114300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ShapeType="1"/>
        </xdr:cNvSpPr>
      </xdr:nvSpPr>
      <xdr:spPr bwMode="auto">
        <a:xfrm flipH="1">
          <a:off x="2695575" y="18097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95250</xdr:colOff>
      <xdr:row>12</xdr:row>
      <xdr:rowOff>0</xdr:rowOff>
    </xdr:from>
    <xdr:to>
      <xdr:col>21</xdr:col>
      <xdr:colOff>76200</xdr:colOff>
      <xdr:row>12</xdr:row>
      <xdr:rowOff>133350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ShapeType="1"/>
        </xdr:cNvSpPr>
      </xdr:nvSpPr>
      <xdr:spPr bwMode="auto">
        <a:xfrm flipH="1">
          <a:off x="2762250" y="1809750"/>
          <a:ext cx="1143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66675</xdr:colOff>
      <xdr:row>12</xdr:row>
      <xdr:rowOff>0</xdr:rowOff>
    </xdr:from>
    <xdr:to>
      <xdr:col>21</xdr:col>
      <xdr:colOff>38100</xdr:colOff>
      <xdr:row>12</xdr:row>
      <xdr:rowOff>114300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ShapeType="1"/>
        </xdr:cNvSpPr>
      </xdr:nvSpPr>
      <xdr:spPr bwMode="auto">
        <a:xfrm flipH="1">
          <a:off x="2733675" y="18097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19050</xdr:colOff>
      <xdr:row>12</xdr:row>
      <xdr:rowOff>76200</xdr:rowOff>
    </xdr:from>
    <xdr:to>
      <xdr:col>21</xdr:col>
      <xdr:colOff>66675</xdr:colOff>
      <xdr:row>12</xdr:row>
      <xdr:rowOff>123825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ShapeType="1"/>
        </xdr:cNvSpPr>
      </xdr:nvSpPr>
      <xdr:spPr bwMode="auto">
        <a:xfrm>
          <a:off x="2819400" y="1885950"/>
          <a:ext cx="4762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47625</xdr:colOff>
      <xdr:row>12</xdr:row>
      <xdr:rowOff>38100</xdr:rowOff>
    </xdr:from>
    <xdr:to>
      <xdr:col>21</xdr:col>
      <xdr:colOff>104775</xdr:colOff>
      <xdr:row>12</xdr:row>
      <xdr:rowOff>95250</xdr:rowOff>
    </xdr:to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ShapeType="1"/>
        </xdr:cNvSpPr>
      </xdr:nvSpPr>
      <xdr:spPr bwMode="auto">
        <a:xfrm>
          <a:off x="2847975" y="1847850"/>
          <a:ext cx="5715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76200</xdr:colOff>
      <xdr:row>12</xdr:row>
      <xdr:rowOff>0</xdr:rowOff>
    </xdr:from>
    <xdr:to>
      <xdr:col>22</xdr:col>
      <xdr:colOff>9525</xdr:colOff>
      <xdr:row>12</xdr:row>
      <xdr:rowOff>57150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>
          <a:off x="2876550" y="1809750"/>
          <a:ext cx="6667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95250</xdr:colOff>
      <xdr:row>12</xdr:row>
      <xdr:rowOff>9525</xdr:rowOff>
    </xdr:from>
    <xdr:to>
      <xdr:col>22</xdr:col>
      <xdr:colOff>66675</xdr:colOff>
      <xdr:row>12</xdr:row>
      <xdr:rowOff>114300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ShapeType="1"/>
        </xdr:cNvSpPr>
      </xdr:nvSpPr>
      <xdr:spPr bwMode="auto">
        <a:xfrm flipH="1">
          <a:off x="2895600" y="1819275"/>
          <a:ext cx="1047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12</xdr:row>
      <xdr:rowOff>123825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ShapeType="1"/>
        </xdr:cNvSpPr>
      </xdr:nvSpPr>
      <xdr:spPr bwMode="auto">
        <a:xfrm flipH="1">
          <a:off x="2943225" y="180975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12</xdr:row>
      <xdr:rowOff>0</xdr:rowOff>
    </xdr:from>
    <xdr:to>
      <xdr:col>23</xdr:col>
      <xdr:colOff>47625</xdr:colOff>
      <xdr:row>12</xdr:row>
      <xdr:rowOff>123825</xdr:rowOff>
    </xdr:to>
    <xdr:sp macro="" textlink="">
      <xdr:nvSpPr>
        <xdr:cNvPr id="37" name="Line 3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ShapeType="1"/>
        </xdr:cNvSpPr>
      </xdr:nvSpPr>
      <xdr:spPr bwMode="auto">
        <a:xfrm flipH="1">
          <a:off x="2990850" y="180975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28575</xdr:colOff>
      <xdr:row>12</xdr:row>
      <xdr:rowOff>0</xdr:rowOff>
    </xdr:from>
    <xdr:to>
      <xdr:col>38</xdr:col>
      <xdr:colOff>0</xdr:colOff>
      <xdr:row>12</xdr:row>
      <xdr:rowOff>114300</xdr:rowOff>
    </xdr:to>
    <xdr:sp macro="" textlink="">
      <xdr:nvSpPr>
        <xdr:cNvPr id="38" name="Line 38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ShapeType="1"/>
        </xdr:cNvSpPr>
      </xdr:nvSpPr>
      <xdr:spPr bwMode="auto">
        <a:xfrm flipH="1">
          <a:off x="4962525" y="18097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95250</xdr:colOff>
      <xdr:row>12</xdr:row>
      <xdr:rowOff>0</xdr:rowOff>
    </xdr:from>
    <xdr:to>
      <xdr:col>38</xdr:col>
      <xdr:colOff>76200</xdr:colOff>
      <xdr:row>12</xdr:row>
      <xdr:rowOff>133350</xdr:rowOff>
    </xdr:to>
    <xdr:sp macro="" textlink="">
      <xdr:nvSpPr>
        <xdr:cNvPr id="39" name="Line 39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 flipH="1">
          <a:off x="5029200" y="1809750"/>
          <a:ext cx="1143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66675</xdr:colOff>
      <xdr:row>12</xdr:row>
      <xdr:rowOff>0</xdr:rowOff>
    </xdr:from>
    <xdr:to>
      <xdr:col>38</xdr:col>
      <xdr:colOff>38100</xdr:colOff>
      <xdr:row>12</xdr:row>
      <xdr:rowOff>114300</xdr:rowOff>
    </xdr:to>
    <xdr:sp macro="" textlink="">
      <xdr:nvSpPr>
        <xdr:cNvPr id="40" name="Line 40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ShapeType="1"/>
        </xdr:cNvSpPr>
      </xdr:nvSpPr>
      <xdr:spPr bwMode="auto">
        <a:xfrm flipH="1">
          <a:off x="5000625" y="180975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19050</xdr:colOff>
      <xdr:row>12</xdr:row>
      <xdr:rowOff>76200</xdr:rowOff>
    </xdr:from>
    <xdr:to>
      <xdr:col>38</xdr:col>
      <xdr:colOff>66675</xdr:colOff>
      <xdr:row>12</xdr:row>
      <xdr:rowOff>123825</xdr:rowOff>
    </xdr:to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ShapeType="1"/>
        </xdr:cNvSpPr>
      </xdr:nvSpPr>
      <xdr:spPr bwMode="auto">
        <a:xfrm>
          <a:off x="5086350" y="1885950"/>
          <a:ext cx="4762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47625</xdr:colOff>
      <xdr:row>12</xdr:row>
      <xdr:rowOff>38100</xdr:rowOff>
    </xdr:from>
    <xdr:to>
      <xdr:col>38</xdr:col>
      <xdr:colOff>104775</xdr:colOff>
      <xdr:row>12</xdr:row>
      <xdr:rowOff>95250</xdr:rowOff>
    </xdr:to>
    <xdr:sp macro="" textlink="">
      <xdr:nvSpPr>
        <xdr:cNvPr id="42" name="Line 4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ShapeType="1"/>
        </xdr:cNvSpPr>
      </xdr:nvSpPr>
      <xdr:spPr bwMode="auto">
        <a:xfrm>
          <a:off x="5114925" y="1847850"/>
          <a:ext cx="5715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76200</xdr:colOff>
      <xdr:row>12</xdr:row>
      <xdr:rowOff>0</xdr:rowOff>
    </xdr:from>
    <xdr:to>
      <xdr:col>39</xdr:col>
      <xdr:colOff>9525</xdr:colOff>
      <xdr:row>12</xdr:row>
      <xdr:rowOff>57150</xdr:rowOff>
    </xdr:to>
    <xdr:sp macro="" textlink="">
      <xdr:nvSpPr>
        <xdr:cNvPr id="43" name="Line 43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ShapeType="1"/>
        </xdr:cNvSpPr>
      </xdr:nvSpPr>
      <xdr:spPr bwMode="auto">
        <a:xfrm>
          <a:off x="5143500" y="1809750"/>
          <a:ext cx="6667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95250</xdr:colOff>
      <xdr:row>12</xdr:row>
      <xdr:rowOff>9525</xdr:rowOff>
    </xdr:from>
    <xdr:to>
      <xdr:col>39</xdr:col>
      <xdr:colOff>66675</xdr:colOff>
      <xdr:row>12</xdr:row>
      <xdr:rowOff>114300</xdr:rowOff>
    </xdr:to>
    <xdr:sp macro="" textlink="">
      <xdr:nvSpPr>
        <xdr:cNvPr id="44" name="Line 44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ShapeType="1"/>
        </xdr:cNvSpPr>
      </xdr:nvSpPr>
      <xdr:spPr bwMode="auto">
        <a:xfrm flipH="1">
          <a:off x="5162550" y="1819275"/>
          <a:ext cx="1047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9525</xdr:colOff>
      <xdr:row>12</xdr:row>
      <xdr:rowOff>0</xdr:rowOff>
    </xdr:from>
    <xdr:to>
      <xdr:col>40</xdr:col>
      <xdr:colOff>0</xdr:colOff>
      <xdr:row>12</xdr:row>
      <xdr:rowOff>123825</xdr:rowOff>
    </xdr:to>
    <xdr:sp macro="" textlink="">
      <xdr:nvSpPr>
        <xdr:cNvPr id="45" name="Line 45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 flipH="1">
          <a:off x="5210175" y="180975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57150</xdr:colOff>
      <xdr:row>12</xdr:row>
      <xdr:rowOff>0</xdr:rowOff>
    </xdr:from>
    <xdr:to>
      <xdr:col>40</xdr:col>
      <xdr:colOff>47625</xdr:colOff>
      <xdr:row>12</xdr:row>
      <xdr:rowOff>123825</xdr:rowOff>
    </xdr:to>
    <xdr:sp macro="" textlink="">
      <xdr:nvSpPr>
        <xdr:cNvPr id="46" name="Line 46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ShapeType="1"/>
        </xdr:cNvSpPr>
      </xdr:nvSpPr>
      <xdr:spPr bwMode="auto">
        <a:xfrm flipH="1">
          <a:off x="5257800" y="180975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10</xdr:row>
      <xdr:rowOff>0</xdr:rowOff>
    </xdr:from>
    <xdr:to>
      <xdr:col>29</xdr:col>
      <xdr:colOff>57150</xdr:colOff>
      <xdr:row>10</xdr:row>
      <xdr:rowOff>0</xdr:rowOff>
    </xdr:to>
    <xdr:sp macro="" textlink="">
      <xdr:nvSpPr>
        <xdr:cNvPr id="47" name="Line 47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ShapeType="1"/>
        </xdr:cNvSpPr>
      </xdr:nvSpPr>
      <xdr:spPr bwMode="auto">
        <a:xfrm>
          <a:off x="3067050" y="1466850"/>
          <a:ext cx="857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13</xdr:row>
      <xdr:rowOff>161925</xdr:rowOff>
    </xdr:from>
    <xdr:to>
      <xdr:col>19</xdr:col>
      <xdr:colOff>19050</xdr:colOff>
      <xdr:row>13</xdr:row>
      <xdr:rowOff>161925</xdr:rowOff>
    </xdr:to>
    <xdr:sp macro="" textlink="">
      <xdr:nvSpPr>
        <xdr:cNvPr id="48" name="Line 49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ShapeType="1"/>
        </xdr:cNvSpPr>
      </xdr:nvSpPr>
      <xdr:spPr bwMode="auto">
        <a:xfrm flipV="1">
          <a:off x="2133600" y="2143125"/>
          <a:ext cx="419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66675</xdr:colOff>
      <xdr:row>8</xdr:row>
      <xdr:rowOff>161925</xdr:rowOff>
    </xdr:from>
    <xdr:to>
      <xdr:col>29</xdr:col>
      <xdr:colOff>66675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V="1">
          <a:off x="3933825" y="21431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57150</xdr:colOff>
      <xdr:row>9</xdr:row>
      <xdr:rowOff>0</xdr:rowOff>
    </xdr:from>
    <xdr:to>
      <xdr:col>30</xdr:col>
      <xdr:colOff>57150</xdr:colOff>
      <xdr:row>12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V="1">
          <a:off x="4057650" y="2152650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66675</xdr:colOff>
      <xdr:row>9</xdr:row>
      <xdr:rowOff>0</xdr:rowOff>
    </xdr:from>
    <xdr:to>
      <xdr:col>30</xdr:col>
      <xdr:colOff>47625</xdr:colOff>
      <xdr:row>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3933825" y="215265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66675</xdr:colOff>
      <xdr:row>12</xdr:row>
      <xdr:rowOff>0</xdr:rowOff>
    </xdr:from>
    <xdr:to>
      <xdr:col>29</xdr:col>
      <xdr:colOff>66675</xdr:colOff>
      <xdr:row>18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 flipH="1">
          <a:off x="3933825" y="2667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66675</xdr:colOff>
      <xdr:row>18</xdr:row>
      <xdr:rowOff>0</xdr:rowOff>
    </xdr:from>
    <xdr:to>
      <xdr:col>30</xdr:col>
      <xdr:colOff>57150</xdr:colOff>
      <xdr:row>18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3933825" y="3695700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1866900" y="266700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0</xdr:colOff>
      <xdr:row>20</xdr:row>
      <xdr:rowOff>114300</xdr:rowOff>
    </xdr:from>
    <xdr:to>
      <xdr:col>34</xdr:col>
      <xdr:colOff>0</xdr:colOff>
      <xdr:row>22</xdr:row>
      <xdr:rowOff>19050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533900" y="415290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20</xdr:row>
      <xdr:rowOff>114300</xdr:rowOff>
    </xdr:from>
    <xdr:to>
      <xdr:col>26</xdr:col>
      <xdr:colOff>0</xdr:colOff>
      <xdr:row>22</xdr:row>
      <xdr:rowOff>9525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3467100" y="4152900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104775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3038475" y="4724400"/>
          <a:ext cx="1895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22</xdr:row>
      <xdr:rowOff>0</xdr:rowOff>
    </xdr:from>
    <xdr:to>
      <xdr:col>34</xdr:col>
      <xdr:colOff>0</xdr:colOff>
      <xdr:row>22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3467100" y="4381500"/>
          <a:ext cx="1066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114300</xdr:colOff>
      <xdr:row>20</xdr:row>
      <xdr:rowOff>47625</xdr:rowOff>
    </xdr:from>
    <xdr:to>
      <xdr:col>22</xdr:col>
      <xdr:colOff>114300</xdr:colOff>
      <xdr:row>22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3048000" y="4086225"/>
          <a:ext cx="0" cy="295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0</xdr:colOff>
      <xdr:row>20</xdr:row>
      <xdr:rowOff>57150</xdr:rowOff>
    </xdr:from>
    <xdr:to>
      <xdr:col>37</xdr:col>
      <xdr:colOff>0</xdr:colOff>
      <xdr:row>22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33950" y="4095750"/>
          <a:ext cx="0" cy="285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104775</xdr:colOff>
      <xdr:row>22</xdr:row>
      <xdr:rowOff>0</xdr:rowOff>
    </xdr:from>
    <xdr:to>
      <xdr:col>26</xdr:col>
      <xdr:colOff>0</xdr:colOff>
      <xdr:row>22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3038475" y="4381500"/>
          <a:ext cx="4286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0</xdr:colOff>
      <xdr:row>22</xdr:row>
      <xdr:rowOff>0</xdr:rowOff>
    </xdr:from>
    <xdr:to>
      <xdr:col>37</xdr:col>
      <xdr:colOff>19050</xdr:colOff>
      <xdr:row>22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533900" y="4381500"/>
          <a:ext cx="419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23</xdr:col>
      <xdr:colOff>0</xdr:colOff>
      <xdr:row>20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 flipH="1" flipV="1">
          <a:off x="2533650" y="2667000"/>
          <a:ext cx="53340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66675</xdr:colOff>
      <xdr:row>12</xdr:row>
      <xdr:rowOff>0</xdr:rowOff>
    </xdr:from>
    <xdr:to>
      <xdr:col>42</xdr:col>
      <xdr:colOff>9525</xdr:colOff>
      <xdr:row>12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 flipV="1">
          <a:off x="2333625" y="2667000"/>
          <a:ext cx="327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0</xdr:colOff>
      <xdr:row>12</xdr:row>
      <xdr:rowOff>0</xdr:rowOff>
    </xdr:from>
    <xdr:to>
      <xdr:col>41</xdr:col>
      <xdr:colOff>0</xdr:colOff>
      <xdr:row>20</xdr:row>
      <xdr:rowOff>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 flipV="1">
          <a:off x="4933950" y="2667000"/>
          <a:ext cx="53340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57150</xdr:colOff>
      <xdr:row>12</xdr:row>
      <xdr:rowOff>19050</xdr:rowOff>
    </xdr:from>
    <xdr:to>
      <xdr:col>30</xdr:col>
      <xdr:colOff>57150</xdr:colOff>
      <xdr:row>18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 flipH="1">
          <a:off x="4057650" y="26860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0</xdr:colOff>
      <xdr:row>22</xdr:row>
      <xdr:rowOff>9525</xdr:rowOff>
    </xdr:from>
    <xdr:to>
      <xdr:col>37</xdr:col>
      <xdr:colOff>0</xdr:colOff>
      <xdr:row>24</xdr:row>
      <xdr:rowOff>9525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 flipV="1">
          <a:off x="4933950" y="43910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114300</xdr:colOff>
      <xdr:row>22</xdr:row>
      <xdr:rowOff>0</xdr:rowOff>
    </xdr:from>
    <xdr:to>
      <xdr:col>22</xdr:col>
      <xdr:colOff>114300</xdr:colOff>
      <xdr:row>24</xdr:row>
      <xdr:rowOff>9525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 flipV="1">
          <a:off x="3048000" y="4381500"/>
          <a:ext cx="0" cy="352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20</xdr:row>
      <xdr:rowOff>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 flipV="1">
          <a:off x="3467100" y="3181350"/>
          <a:ext cx="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15</xdr:row>
      <xdr:rowOff>0</xdr:rowOff>
    </xdr:from>
    <xdr:to>
      <xdr:col>34</xdr:col>
      <xdr:colOff>0</xdr:colOff>
      <xdr:row>19</xdr:row>
      <xdr:rowOff>161925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 flipV="1">
          <a:off x="4533900" y="3181350"/>
          <a:ext cx="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20</xdr:row>
      <xdr:rowOff>0</xdr:rowOff>
    </xdr:from>
    <xdr:to>
      <xdr:col>35</xdr:col>
      <xdr:colOff>0</xdr:colOff>
      <xdr:row>20</xdr:row>
      <xdr:rowOff>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3333750" y="4038600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</xdr:row>
      <xdr:rowOff>0</xdr:rowOff>
    </xdr:from>
    <xdr:to>
      <xdr:col>17</xdr:col>
      <xdr:colOff>19050</xdr:colOff>
      <xdr:row>12</xdr:row>
      <xdr:rowOff>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 flipV="1">
          <a:off x="1866900" y="2667000"/>
          <a:ext cx="419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95250</xdr:colOff>
      <xdr:row>12</xdr:row>
      <xdr:rowOff>0</xdr:rowOff>
    </xdr:from>
    <xdr:to>
      <xdr:col>33</xdr:col>
      <xdr:colOff>95250</xdr:colOff>
      <xdr:row>12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 flipH="1">
          <a:off x="3429000" y="2667000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0</xdr:colOff>
      <xdr:row>20</xdr:row>
      <xdr:rowOff>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 flipV="1">
          <a:off x="2133600" y="266700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 type="oval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0</xdr:colOff>
      <xdr:row>16</xdr:row>
      <xdr:rowOff>0</xdr:rowOff>
    </xdr:from>
    <xdr:to>
      <xdr:col>38</xdr:col>
      <xdr:colOff>47625</xdr:colOff>
      <xdr:row>16</xdr:row>
      <xdr:rowOff>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 flipH="1" flipV="1">
          <a:off x="4533900" y="335280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28575</xdr:colOff>
      <xdr:row>12</xdr:row>
      <xdr:rowOff>0</xdr:rowOff>
    </xdr:from>
    <xdr:to>
      <xdr:col>21</xdr:col>
      <xdr:colOff>0</xdr:colOff>
      <xdr:row>12</xdr:row>
      <xdr:rowOff>114300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 flipH="1">
          <a:off x="2695575" y="266700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95250</xdr:colOff>
      <xdr:row>12</xdr:row>
      <xdr:rowOff>0</xdr:rowOff>
    </xdr:from>
    <xdr:to>
      <xdr:col>21</xdr:col>
      <xdr:colOff>76200</xdr:colOff>
      <xdr:row>12</xdr:row>
      <xdr:rowOff>133350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 flipH="1">
          <a:off x="2762250" y="2667000"/>
          <a:ext cx="1143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66675</xdr:colOff>
      <xdr:row>12</xdr:row>
      <xdr:rowOff>0</xdr:rowOff>
    </xdr:from>
    <xdr:to>
      <xdr:col>21</xdr:col>
      <xdr:colOff>38100</xdr:colOff>
      <xdr:row>12</xdr:row>
      <xdr:rowOff>114300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 flipH="1">
          <a:off x="2733675" y="266700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19050</xdr:colOff>
      <xdr:row>12</xdr:row>
      <xdr:rowOff>76200</xdr:rowOff>
    </xdr:from>
    <xdr:to>
      <xdr:col>21</xdr:col>
      <xdr:colOff>66675</xdr:colOff>
      <xdr:row>12</xdr:row>
      <xdr:rowOff>123825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2819400" y="2743200"/>
          <a:ext cx="4762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47625</xdr:colOff>
      <xdr:row>12</xdr:row>
      <xdr:rowOff>38100</xdr:rowOff>
    </xdr:from>
    <xdr:to>
      <xdr:col>21</xdr:col>
      <xdr:colOff>104775</xdr:colOff>
      <xdr:row>12</xdr:row>
      <xdr:rowOff>95250</xdr:rowOff>
    </xdr:to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2847975" y="2705100"/>
          <a:ext cx="5715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76200</xdr:colOff>
      <xdr:row>12</xdr:row>
      <xdr:rowOff>0</xdr:rowOff>
    </xdr:from>
    <xdr:to>
      <xdr:col>22</xdr:col>
      <xdr:colOff>9525</xdr:colOff>
      <xdr:row>12</xdr:row>
      <xdr:rowOff>57150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2876550" y="2667000"/>
          <a:ext cx="6667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95250</xdr:colOff>
      <xdr:row>12</xdr:row>
      <xdr:rowOff>9525</xdr:rowOff>
    </xdr:from>
    <xdr:to>
      <xdr:col>22</xdr:col>
      <xdr:colOff>66675</xdr:colOff>
      <xdr:row>12</xdr:row>
      <xdr:rowOff>114300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 flipH="1">
          <a:off x="2895600" y="2676525"/>
          <a:ext cx="1047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9525</xdr:colOff>
      <xdr:row>12</xdr:row>
      <xdr:rowOff>0</xdr:rowOff>
    </xdr:from>
    <xdr:to>
      <xdr:col>23</xdr:col>
      <xdr:colOff>0</xdr:colOff>
      <xdr:row>12</xdr:row>
      <xdr:rowOff>123825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 flipH="1">
          <a:off x="2943225" y="266700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57150</xdr:colOff>
      <xdr:row>12</xdr:row>
      <xdr:rowOff>0</xdr:rowOff>
    </xdr:from>
    <xdr:to>
      <xdr:col>23</xdr:col>
      <xdr:colOff>47625</xdr:colOff>
      <xdr:row>12</xdr:row>
      <xdr:rowOff>123825</xdr:rowOff>
    </xdr:to>
    <xdr:sp macro="" textlink="">
      <xdr:nvSpPr>
        <xdr:cNvPr id="37" name="Line 3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 flipH="1">
          <a:off x="2990850" y="266700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28575</xdr:colOff>
      <xdr:row>12</xdr:row>
      <xdr:rowOff>0</xdr:rowOff>
    </xdr:from>
    <xdr:to>
      <xdr:col>38</xdr:col>
      <xdr:colOff>0</xdr:colOff>
      <xdr:row>12</xdr:row>
      <xdr:rowOff>114300</xdr:rowOff>
    </xdr:to>
    <xdr:sp macro="" textlink="">
      <xdr:nvSpPr>
        <xdr:cNvPr id="38" name="Line 38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 flipH="1">
          <a:off x="4962525" y="266700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95250</xdr:colOff>
      <xdr:row>12</xdr:row>
      <xdr:rowOff>0</xdr:rowOff>
    </xdr:from>
    <xdr:to>
      <xdr:col>38</xdr:col>
      <xdr:colOff>76200</xdr:colOff>
      <xdr:row>12</xdr:row>
      <xdr:rowOff>133350</xdr:rowOff>
    </xdr:to>
    <xdr:sp macro="" textlink="">
      <xdr:nvSpPr>
        <xdr:cNvPr id="39" name="Line 39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 flipH="1">
          <a:off x="5029200" y="2667000"/>
          <a:ext cx="11430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66675</xdr:colOff>
      <xdr:row>12</xdr:row>
      <xdr:rowOff>0</xdr:rowOff>
    </xdr:from>
    <xdr:to>
      <xdr:col>38</xdr:col>
      <xdr:colOff>38100</xdr:colOff>
      <xdr:row>12</xdr:row>
      <xdr:rowOff>114300</xdr:rowOff>
    </xdr:to>
    <xdr:sp macro="" textlink="">
      <xdr:nvSpPr>
        <xdr:cNvPr id="40" name="Line 4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 flipH="1">
          <a:off x="5000625" y="2667000"/>
          <a:ext cx="10477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19050</xdr:colOff>
      <xdr:row>12</xdr:row>
      <xdr:rowOff>76200</xdr:rowOff>
    </xdr:from>
    <xdr:to>
      <xdr:col>38</xdr:col>
      <xdr:colOff>66675</xdr:colOff>
      <xdr:row>12</xdr:row>
      <xdr:rowOff>123825</xdr:rowOff>
    </xdr:to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ShapeType="1"/>
        </xdr:cNvSpPr>
      </xdr:nvSpPr>
      <xdr:spPr bwMode="auto">
        <a:xfrm>
          <a:off x="5086350" y="2743200"/>
          <a:ext cx="47625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47625</xdr:colOff>
      <xdr:row>12</xdr:row>
      <xdr:rowOff>38100</xdr:rowOff>
    </xdr:from>
    <xdr:to>
      <xdr:col>38</xdr:col>
      <xdr:colOff>104775</xdr:colOff>
      <xdr:row>12</xdr:row>
      <xdr:rowOff>95250</xdr:rowOff>
    </xdr:to>
    <xdr:sp macro="" textlink="">
      <xdr:nvSpPr>
        <xdr:cNvPr id="42" name="Line 4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ShapeType="1"/>
        </xdr:cNvSpPr>
      </xdr:nvSpPr>
      <xdr:spPr bwMode="auto">
        <a:xfrm>
          <a:off x="5114925" y="2705100"/>
          <a:ext cx="5715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76200</xdr:colOff>
      <xdr:row>12</xdr:row>
      <xdr:rowOff>0</xdr:rowOff>
    </xdr:from>
    <xdr:to>
      <xdr:col>39</xdr:col>
      <xdr:colOff>9525</xdr:colOff>
      <xdr:row>12</xdr:row>
      <xdr:rowOff>57150</xdr:rowOff>
    </xdr:to>
    <xdr:sp macro="" textlink="">
      <xdr:nvSpPr>
        <xdr:cNvPr id="43" name="Line 43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ShapeType="1"/>
        </xdr:cNvSpPr>
      </xdr:nvSpPr>
      <xdr:spPr bwMode="auto">
        <a:xfrm>
          <a:off x="5143500" y="2667000"/>
          <a:ext cx="66675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95250</xdr:colOff>
      <xdr:row>12</xdr:row>
      <xdr:rowOff>9525</xdr:rowOff>
    </xdr:from>
    <xdr:to>
      <xdr:col>39</xdr:col>
      <xdr:colOff>66675</xdr:colOff>
      <xdr:row>12</xdr:row>
      <xdr:rowOff>114300</xdr:rowOff>
    </xdr:to>
    <xdr:sp macro="" textlink="">
      <xdr:nvSpPr>
        <xdr:cNvPr id="44" name="Line 44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ShapeType="1"/>
        </xdr:cNvSpPr>
      </xdr:nvSpPr>
      <xdr:spPr bwMode="auto">
        <a:xfrm flipH="1">
          <a:off x="5162550" y="2676525"/>
          <a:ext cx="1047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9525</xdr:colOff>
      <xdr:row>12</xdr:row>
      <xdr:rowOff>0</xdr:rowOff>
    </xdr:from>
    <xdr:to>
      <xdr:col>40</xdr:col>
      <xdr:colOff>0</xdr:colOff>
      <xdr:row>12</xdr:row>
      <xdr:rowOff>123825</xdr:rowOff>
    </xdr:to>
    <xdr:sp macro="" textlink="">
      <xdr:nvSpPr>
        <xdr:cNvPr id="45" name="Line 45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ShapeType="1"/>
        </xdr:cNvSpPr>
      </xdr:nvSpPr>
      <xdr:spPr bwMode="auto">
        <a:xfrm flipH="1">
          <a:off x="5210175" y="266700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57150</xdr:colOff>
      <xdr:row>12</xdr:row>
      <xdr:rowOff>0</xdr:rowOff>
    </xdr:from>
    <xdr:to>
      <xdr:col>40</xdr:col>
      <xdr:colOff>47625</xdr:colOff>
      <xdr:row>12</xdr:row>
      <xdr:rowOff>123825</xdr:rowOff>
    </xdr:to>
    <xdr:sp macro="" textlink="">
      <xdr:nvSpPr>
        <xdr:cNvPr id="46" name="Line 46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ShapeType="1"/>
        </xdr:cNvSpPr>
      </xdr:nvSpPr>
      <xdr:spPr bwMode="auto">
        <a:xfrm flipH="1">
          <a:off x="5257800" y="266700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10</xdr:row>
      <xdr:rowOff>0</xdr:rowOff>
    </xdr:from>
    <xdr:to>
      <xdr:col>29</xdr:col>
      <xdr:colOff>57150</xdr:colOff>
      <xdr:row>10</xdr:row>
      <xdr:rowOff>0</xdr:rowOff>
    </xdr:to>
    <xdr:sp macro="" textlink="">
      <xdr:nvSpPr>
        <xdr:cNvPr id="47" name="Line 47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ShapeType="1"/>
        </xdr:cNvSpPr>
      </xdr:nvSpPr>
      <xdr:spPr bwMode="auto">
        <a:xfrm>
          <a:off x="3067050" y="2324100"/>
          <a:ext cx="857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sm" len="sm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13</xdr:row>
      <xdr:rowOff>161925</xdr:rowOff>
    </xdr:from>
    <xdr:to>
      <xdr:col>19</xdr:col>
      <xdr:colOff>19050</xdr:colOff>
      <xdr:row>13</xdr:row>
      <xdr:rowOff>161925</xdr:rowOff>
    </xdr:to>
    <xdr:sp macro="" textlink="">
      <xdr:nvSpPr>
        <xdr:cNvPr id="48" name="Line 49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ShapeType="1"/>
        </xdr:cNvSpPr>
      </xdr:nvSpPr>
      <xdr:spPr bwMode="auto">
        <a:xfrm flipV="1">
          <a:off x="2133600" y="3000375"/>
          <a:ext cx="419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oval" w="sm" len="sm"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view="pageBreakPreview" zoomScale="60" zoomScaleNormal="100" workbookViewId="0">
      <selection activeCell="C41" sqref="C41"/>
    </sheetView>
  </sheetViews>
  <sheetFormatPr defaultRowHeight="13.5"/>
  <cols>
    <col min="1" max="8" width="8.88671875" style="84"/>
  </cols>
  <sheetData>
    <row r="1" spans="1:8" s="84" customFormat="1" ht="39.950000000000003" customHeight="1"/>
    <row r="2" spans="1:8" s="84" customFormat="1" ht="39.950000000000003" customHeight="1"/>
    <row r="3" spans="1:8" s="84" customFormat="1" ht="39.950000000000003" customHeight="1"/>
    <row r="4" spans="1:8" s="84" customFormat="1" ht="39.950000000000003" customHeight="1"/>
    <row r="5" spans="1:8" s="84" customFormat="1" ht="39.950000000000003" customHeight="1"/>
    <row r="6" spans="1:8" s="84" customFormat="1" ht="39.950000000000003" customHeight="1">
      <c r="A6" s="86" t="s">
        <v>50</v>
      </c>
      <c r="B6" s="86"/>
      <c r="C6" s="86"/>
      <c r="D6" s="86"/>
      <c r="E6" s="86"/>
      <c r="F6" s="86"/>
      <c r="G6" s="86"/>
      <c r="H6" s="86"/>
    </row>
  </sheetData>
  <mergeCells count="1">
    <mergeCell ref="A6:H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"/>
  <sheetViews>
    <sheetView showGridLines="0" showZeros="0" topLeftCell="E1" zoomScale="145" zoomScaleNormal="145" zoomScaleSheetLayoutView="115" workbookViewId="0">
      <selection activeCell="E2" sqref="A1:K3"/>
    </sheetView>
  </sheetViews>
  <sheetFormatPr defaultRowHeight="13.5"/>
  <cols>
    <col min="1" max="3" width="1.33203125" style="6" customWidth="1"/>
    <col min="4" max="4" width="3.44140625" style="6" customWidth="1"/>
    <col min="5" max="5" width="7.109375" style="6" customWidth="1"/>
    <col min="6" max="10" width="12.21875" style="6" customWidth="1"/>
    <col min="11" max="11" width="7.44140625" style="6" customWidth="1"/>
    <col min="12" max="256" width="8.88671875" style="6"/>
    <col min="257" max="260" width="1.33203125" style="6" customWidth="1"/>
    <col min="261" max="261" width="7.109375" style="6" customWidth="1"/>
    <col min="262" max="266" width="12.21875" style="6" customWidth="1"/>
    <col min="267" max="267" width="7.44140625" style="6" customWidth="1"/>
    <col min="268" max="512" width="8.88671875" style="6"/>
    <col min="513" max="516" width="1.33203125" style="6" customWidth="1"/>
    <col min="517" max="517" width="7.109375" style="6" customWidth="1"/>
    <col min="518" max="522" width="12.21875" style="6" customWidth="1"/>
    <col min="523" max="523" width="7.44140625" style="6" customWidth="1"/>
    <col min="524" max="768" width="8.88671875" style="6"/>
    <col min="769" max="772" width="1.33203125" style="6" customWidth="1"/>
    <col min="773" max="773" width="7.109375" style="6" customWidth="1"/>
    <col min="774" max="778" width="12.21875" style="6" customWidth="1"/>
    <col min="779" max="779" width="7.44140625" style="6" customWidth="1"/>
    <col min="780" max="1024" width="8.88671875" style="6"/>
    <col min="1025" max="1028" width="1.33203125" style="6" customWidth="1"/>
    <col min="1029" max="1029" width="7.109375" style="6" customWidth="1"/>
    <col min="1030" max="1034" width="12.21875" style="6" customWidth="1"/>
    <col min="1035" max="1035" width="7.44140625" style="6" customWidth="1"/>
    <col min="1036" max="1280" width="8.88671875" style="6"/>
    <col min="1281" max="1284" width="1.33203125" style="6" customWidth="1"/>
    <col min="1285" max="1285" width="7.109375" style="6" customWidth="1"/>
    <col min="1286" max="1290" width="12.21875" style="6" customWidth="1"/>
    <col min="1291" max="1291" width="7.44140625" style="6" customWidth="1"/>
    <col min="1292" max="1536" width="8.88671875" style="6"/>
    <col min="1537" max="1540" width="1.33203125" style="6" customWidth="1"/>
    <col min="1541" max="1541" width="7.109375" style="6" customWidth="1"/>
    <col min="1542" max="1546" width="12.21875" style="6" customWidth="1"/>
    <col min="1547" max="1547" width="7.44140625" style="6" customWidth="1"/>
    <col min="1548" max="1792" width="8.88671875" style="6"/>
    <col min="1793" max="1796" width="1.33203125" style="6" customWidth="1"/>
    <col min="1797" max="1797" width="7.109375" style="6" customWidth="1"/>
    <col min="1798" max="1802" width="12.21875" style="6" customWidth="1"/>
    <col min="1803" max="1803" width="7.44140625" style="6" customWidth="1"/>
    <col min="1804" max="2048" width="8.88671875" style="6"/>
    <col min="2049" max="2052" width="1.33203125" style="6" customWidth="1"/>
    <col min="2053" max="2053" width="7.109375" style="6" customWidth="1"/>
    <col min="2054" max="2058" width="12.21875" style="6" customWidth="1"/>
    <col min="2059" max="2059" width="7.44140625" style="6" customWidth="1"/>
    <col min="2060" max="2304" width="8.88671875" style="6"/>
    <col min="2305" max="2308" width="1.33203125" style="6" customWidth="1"/>
    <col min="2309" max="2309" width="7.109375" style="6" customWidth="1"/>
    <col min="2310" max="2314" width="12.21875" style="6" customWidth="1"/>
    <col min="2315" max="2315" width="7.44140625" style="6" customWidth="1"/>
    <col min="2316" max="2560" width="8.88671875" style="6"/>
    <col min="2561" max="2564" width="1.33203125" style="6" customWidth="1"/>
    <col min="2565" max="2565" width="7.109375" style="6" customWidth="1"/>
    <col min="2566" max="2570" width="12.21875" style="6" customWidth="1"/>
    <col min="2571" max="2571" width="7.44140625" style="6" customWidth="1"/>
    <col min="2572" max="2816" width="8.88671875" style="6"/>
    <col min="2817" max="2820" width="1.33203125" style="6" customWidth="1"/>
    <col min="2821" max="2821" width="7.109375" style="6" customWidth="1"/>
    <col min="2822" max="2826" width="12.21875" style="6" customWidth="1"/>
    <col min="2827" max="2827" width="7.44140625" style="6" customWidth="1"/>
    <col min="2828" max="3072" width="8.88671875" style="6"/>
    <col min="3073" max="3076" width="1.33203125" style="6" customWidth="1"/>
    <col min="3077" max="3077" width="7.109375" style="6" customWidth="1"/>
    <col min="3078" max="3082" width="12.21875" style="6" customWidth="1"/>
    <col min="3083" max="3083" width="7.44140625" style="6" customWidth="1"/>
    <col min="3084" max="3328" width="8.88671875" style="6"/>
    <col min="3329" max="3332" width="1.33203125" style="6" customWidth="1"/>
    <col min="3333" max="3333" width="7.109375" style="6" customWidth="1"/>
    <col min="3334" max="3338" width="12.21875" style="6" customWidth="1"/>
    <col min="3339" max="3339" width="7.44140625" style="6" customWidth="1"/>
    <col min="3340" max="3584" width="8.88671875" style="6"/>
    <col min="3585" max="3588" width="1.33203125" style="6" customWidth="1"/>
    <col min="3589" max="3589" width="7.109375" style="6" customWidth="1"/>
    <col min="3590" max="3594" width="12.21875" style="6" customWidth="1"/>
    <col min="3595" max="3595" width="7.44140625" style="6" customWidth="1"/>
    <col min="3596" max="3840" width="8.88671875" style="6"/>
    <col min="3841" max="3844" width="1.33203125" style="6" customWidth="1"/>
    <col min="3845" max="3845" width="7.109375" style="6" customWidth="1"/>
    <col min="3846" max="3850" width="12.21875" style="6" customWidth="1"/>
    <col min="3851" max="3851" width="7.44140625" style="6" customWidth="1"/>
    <col min="3852" max="4096" width="8.88671875" style="6"/>
    <col min="4097" max="4100" width="1.33203125" style="6" customWidth="1"/>
    <col min="4101" max="4101" width="7.109375" style="6" customWidth="1"/>
    <col min="4102" max="4106" width="12.21875" style="6" customWidth="1"/>
    <col min="4107" max="4107" width="7.44140625" style="6" customWidth="1"/>
    <col min="4108" max="4352" width="8.88671875" style="6"/>
    <col min="4353" max="4356" width="1.33203125" style="6" customWidth="1"/>
    <col min="4357" max="4357" width="7.109375" style="6" customWidth="1"/>
    <col min="4358" max="4362" width="12.21875" style="6" customWidth="1"/>
    <col min="4363" max="4363" width="7.44140625" style="6" customWidth="1"/>
    <col min="4364" max="4608" width="8.88671875" style="6"/>
    <col min="4609" max="4612" width="1.33203125" style="6" customWidth="1"/>
    <col min="4613" max="4613" width="7.109375" style="6" customWidth="1"/>
    <col min="4614" max="4618" width="12.21875" style="6" customWidth="1"/>
    <col min="4619" max="4619" width="7.44140625" style="6" customWidth="1"/>
    <col min="4620" max="4864" width="8.88671875" style="6"/>
    <col min="4865" max="4868" width="1.33203125" style="6" customWidth="1"/>
    <col min="4869" max="4869" width="7.109375" style="6" customWidth="1"/>
    <col min="4870" max="4874" width="12.21875" style="6" customWidth="1"/>
    <col min="4875" max="4875" width="7.44140625" style="6" customWidth="1"/>
    <col min="4876" max="5120" width="8.88671875" style="6"/>
    <col min="5121" max="5124" width="1.33203125" style="6" customWidth="1"/>
    <col min="5125" max="5125" width="7.109375" style="6" customWidth="1"/>
    <col min="5126" max="5130" width="12.21875" style="6" customWidth="1"/>
    <col min="5131" max="5131" width="7.44140625" style="6" customWidth="1"/>
    <col min="5132" max="5376" width="8.88671875" style="6"/>
    <col min="5377" max="5380" width="1.33203125" style="6" customWidth="1"/>
    <col min="5381" max="5381" width="7.109375" style="6" customWidth="1"/>
    <col min="5382" max="5386" width="12.21875" style="6" customWidth="1"/>
    <col min="5387" max="5387" width="7.44140625" style="6" customWidth="1"/>
    <col min="5388" max="5632" width="8.88671875" style="6"/>
    <col min="5633" max="5636" width="1.33203125" style="6" customWidth="1"/>
    <col min="5637" max="5637" width="7.109375" style="6" customWidth="1"/>
    <col min="5638" max="5642" width="12.21875" style="6" customWidth="1"/>
    <col min="5643" max="5643" width="7.44140625" style="6" customWidth="1"/>
    <col min="5644" max="5888" width="8.88671875" style="6"/>
    <col min="5889" max="5892" width="1.33203125" style="6" customWidth="1"/>
    <col min="5893" max="5893" width="7.109375" style="6" customWidth="1"/>
    <col min="5894" max="5898" width="12.21875" style="6" customWidth="1"/>
    <col min="5899" max="5899" width="7.44140625" style="6" customWidth="1"/>
    <col min="5900" max="6144" width="8.88671875" style="6"/>
    <col min="6145" max="6148" width="1.33203125" style="6" customWidth="1"/>
    <col min="6149" max="6149" width="7.109375" style="6" customWidth="1"/>
    <col min="6150" max="6154" width="12.21875" style="6" customWidth="1"/>
    <col min="6155" max="6155" width="7.44140625" style="6" customWidth="1"/>
    <col min="6156" max="6400" width="8.88671875" style="6"/>
    <col min="6401" max="6404" width="1.33203125" style="6" customWidth="1"/>
    <col min="6405" max="6405" width="7.109375" style="6" customWidth="1"/>
    <col min="6406" max="6410" width="12.21875" style="6" customWidth="1"/>
    <col min="6411" max="6411" width="7.44140625" style="6" customWidth="1"/>
    <col min="6412" max="6656" width="8.88671875" style="6"/>
    <col min="6657" max="6660" width="1.33203125" style="6" customWidth="1"/>
    <col min="6661" max="6661" width="7.109375" style="6" customWidth="1"/>
    <col min="6662" max="6666" width="12.21875" style="6" customWidth="1"/>
    <col min="6667" max="6667" width="7.44140625" style="6" customWidth="1"/>
    <col min="6668" max="6912" width="8.88671875" style="6"/>
    <col min="6913" max="6916" width="1.33203125" style="6" customWidth="1"/>
    <col min="6917" max="6917" width="7.109375" style="6" customWidth="1"/>
    <col min="6918" max="6922" width="12.21875" style="6" customWidth="1"/>
    <col min="6923" max="6923" width="7.44140625" style="6" customWidth="1"/>
    <col min="6924" max="7168" width="8.88671875" style="6"/>
    <col min="7169" max="7172" width="1.33203125" style="6" customWidth="1"/>
    <col min="7173" max="7173" width="7.109375" style="6" customWidth="1"/>
    <col min="7174" max="7178" width="12.21875" style="6" customWidth="1"/>
    <col min="7179" max="7179" width="7.44140625" style="6" customWidth="1"/>
    <col min="7180" max="7424" width="8.88671875" style="6"/>
    <col min="7425" max="7428" width="1.33203125" style="6" customWidth="1"/>
    <col min="7429" max="7429" width="7.109375" style="6" customWidth="1"/>
    <col min="7430" max="7434" width="12.21875" style="6" customWidth="1"/>
    <col min="7435" max="7435" width="7.44140625" style="6" customWidth="1"/>
    <col min="7436" max="7680" width="8.88671875" style="6"/>
    <col min="7681" max="7684" width="1.33203125" style="6" customWidth="1"/>
    <col min="7685" max="7685" width="7.109375" style="6" customWidth="1"/>
    <col min="7686" max="7690" width="12.21875" style="6" customWidth="1"/>
    <col min="7691" max="7691" width="7.44140625" style="6" customWidth="1"/>
    <col min="7692" max="7936" width="8.88671875" style="6"/>
    <col min="7937" max="7940" width="1.33203125" style="6" customWidth="1"/>
    <col min="7941" max="7941" width="7.109375" style="6" customWidth="1"/>
    <col min="7942" max="7946" width="12.21875" style="6" customWidth="1"/>
    <col min="7947" max="7947" width="7.44140625" style="6" customWidth="1"/>
    <col min="7948" max="8192" width="8.88671875" style="6"/>
    <col min="8193" max="8196" width="1.33203125" style="6" customWidth="1"/>
    <col min="8197" max="8197" width="7.109375" style="6" customWidth="1"/>
    <col min="8198" max="8202" width="12.21875" style="6" customWidth="1"/>
    <col min="8203" max="8203" width="7.44140625" style="6" customWidth="1"/>
    <col min="8204" max="8448" width="8.88671875" style="6"/>
    <col min="8449" max="8452" width="1.33203125" style="6" customWidth="1"/>
    <col min="8453" max="8453" width="7.109375" style="6" customWidth="1"/>
    <col min="8454" max="8458" width="12.21875" style="6" customWidth="1"/>
    <col min="8459" max="8459" width="7.44140625" style="6" customWidth="1"/>
    <col min="8460" max="8704" width="8.88671875" style="6"/>
    <col min="8705" max="8708" width="1.33203125" style="6" customWidth="1"/>
    <col min="8709" max="8709" width="7.109375" style="6" customWidth="1"/>
    <col min="8710" max="8714" width="12.21875" style="6" customWidth="1"/>
    <col min="8715" max="8715" width="7.44140625" style="6" customWidth="1"/>
    <col min="8716" max="8960" width="8.88671875" style="6"/>
    <col min="8961" max="8964" width="1.33203125" style="6" customWidth="1"/>
    <col min="8965" max="8965" width="7.109375" style="6" customWidth="1"/>
    <col min="8966" max="8970" width="12.21875" style="6" customWidth="1"/>
    <col min="8971" max="8971" width="7.44140625" style="6" customWidth="1"/>
    <col min="8972" max="9216" width="8.88671875" style="6"/>
    <col min="9217" max="9220" width="1.33203125" style="6" customWidth="1"/>
    <col min="9221" max="9221" width="7.109375" style="6" customWidth="1"/>
    <col min="9222" max="9226" width="12.21875" style="6" customWidth="1"/>
    <col min="9227" max="9227" width="7.44140625" style="6" customWidth="1"/>
    <col min="9228" max="9472" width="8.88671875" style="6"/>
    <col min="9473" max="9476" width="1.33203125" style="6" customWidth="1"/>
    <col min="9477" max="9477" width="7.109375" style="6" customWidth="1"/>
    <col min="9478" max="9482" width="12.21875" style="6" customWidth="1"/>
    <col min="9483" max="9483" width="7.44140625" style="6" customWidth="1"/>
    <col min="9484" max="9728" width="8.88671875" style="6"/>
    <col min="9729" max="9732" width="1.33203125" style="6" customWidth="1"/>
    <col min="9733" max="9733" width="7.109375" style="6" customWidth="1"/>
    <col min="9734" max="9738" width="12.21875" style="6" customWidth="1"/>
    <col min="9739" max="9739" width="7.44140625" style="6" customWidth="1"/>
    <col min="9740" max="9984" width="8.88671875" style="6"/>
    <col min="9985" max="9988" width="1.33203125" style="6" customWidth="1"/>
    <col min="9989" max="9989" width="7.109375" style="6" customWidth="1"/>
    <col min="9990" max="9994" width="12.21875" style="6" customWidth="1"/>
    <col min="9995" max="9995" width="7.44140625" style="6" customWidth="1"/>
    <col min="9996" max="10240" width="8.88671875" style="6"/>
    <col min="10241" max="10244" width="1.33203125" style="6" customWidth="1"/>
    <col min="10245" max="10245" width="7.109375" style="6" customWidth="1"/>
    <col min="10246" max="10250" width="12.21875" style="6" customWidth="1"/>
    <col min="10251" max="10251" width="7.44140625" style="6" customWidth="1"/>
    <col min="10252" max="10496" width="8.88671875" style="6"/>
    <col min="10497" max="10500" width="1.33203125" style="6" customWidth="1"/>
    <col min="10501" max="10501" width="7.109375" style="6" customWidth="1"/>
    <col min="10502" max="10506" width="12.21875" style="6" customWidth="1"/>
    <col min="10507" max="10507" width="7.44140625" style="6" customWidth="1"/>
    <col min="10508" max="10752" width="8.88671875" style="6"/>
    <col min="10753" max="10756" width="1.33203125" style="6" customWidth="1"/>
    <col min="10757" max="10757" width="7.109375" style="6" customWidth="1"/>
    <col min="10758" max="10762" width="12.21875" style="6" customWidth="1"/>
    <col min="10763" max="10763" width="7.44140625" style="6" customWidth="1"/>
    <col min="10764" max="11008" width="8.88671875" style="6"/>
    <col min="11009" max="11012" width="1.33203125" style="6" customWidth="1"/>
    <col min="11013" max="11013" width="7.109375" style="6" customWidth="1"/>
    <col min="11014" max="11018" width="12.21875" style="6" customWidth="1"/>
    <col min="11019" max="11019" width="7.44140625" style="6" customWidth="1"/>
    <col min="11020" max="11264" width="8.88671875" style="6"/>
    <col min="11265" max="11268" width="1.33203125" style="6" customWidth="1"/>
    <col min="11269" max="11269" width="7.109375" style="6" customWidth="1"/>
    <col min="11270" max="11274" width="12.21875" style="6" customWidth="1"/>
    <col min="11275" max="11275" width="7.44140625" style="6" customWidth="1"/>
    <col min="11276" max="11520" width="8.88671875" style="6"/>
    <col min="11521" max="11524" width="1.33203125" style="6" customWidth="1"/>
    <col min="11525" max="11525" width="7.109375" style="6" customWidth="1"/>
    <col min="11526" max="11530" width="12.21875" style="6" customWidth="1"/>
    <col min="11531" max="11531" width="7.44140625" style="6" customWidth="1"/>
    <col min="11532" max="11776" width="8.88671875" style="6"/>
    <col min="11777" max="11780" width="1.33203125" style="6" customWidth="1"/>
    <col min="11781" max="11781" width="7.109375" style="6" customWidth="1"/>
    <col min="11782" max="11786" width="12.21875" style="6" customWidth="1"/>
    <col min="11787" max="11787" width="7.44140625" style="6" customWidth="1"/>
    <col min="11788" max="12032" width="8.88671875" style="6"/>
    <col min="12033" max="12036" width="1.33203125" style="6" customWidth="1"/>
    <col min="12037" max="12037" width="7.109375" style="6" customWidth="1"/>
    <col min="12038" max="12042" width="12.21875" style="6" customWidth="1"/>
    <col min="12043" max="12043" width="7.44140625" style="6" customWidth="1"/>
    <col min="12044" max="12288" width="8.88671875" style="6"/>
    <col min="12289" max="12292" width="1.33203125" style="6" customWidth="1"/>
    <col min="12293" max="12293" width="7.109375" style="6" customWidth="1"/>
    <col min="12294" max="12298" width="12.21875" style="6" customWidth="1"/>
    <col min="12299" max="12299" width="7.44140625" style="6" customWidth="1"/>
    <col min="12300" max="12544" width="8.88671875" style="6"/>
    <col min="12545" max="12548" width="1.33203125" style="6" customWidth="1"/>
    <col min="12549" max="12549" width="7.109375" style="6" customWidth="1"/>
    <col min="12550" max="12554" width="12.21875" style="6" customWidth="1"/>
    <col min="12555" max="12555" width="7.44140625" style="6" customWidth="1"/>
    <col min="12556" max="12800" width="8.88671875" style="6"/>
    <col min="12801" max="12804" width="1.33203125" style="6" customWidth="1"/>
    <col min="12805" max="12805" width="7.109375" style="6" customWidth="1"/>
    <col min="12806" max="12810" width="12.21875" style="6" customWidth="1"/>
    <col min="12811" max="12811" width="7.44140625" style="6" customWidth="1"/>
    <col min="12812" max="13056" width="8.88671875" style="6"/>
    <col min="13057" max="13060" width="1.33203125" style="6" customWidth="1"/>
    <col min="13061" max="13061" width="7.109375" style="6" customWidth="1"/>
    <col min="13062" max="13066" width="12.21875" style="6" customWidth="1"/>
    <col min="13067" max="13067" width="7.44140625" style="6" customWidth="1"/>
    <col min="13068" max="13312" width="8.88671875" style="6"/>
    <col min="13313" max="13316" width="1.33203125" style="6" customWidth="1"/>
    <col min="13317" max="13317" width="7.109375" style="6" customWidth="1"/>
    <col min="13318" max="13322" width="12.21875" style="6" customWidth="1"/>
    <col min="13323" max="13323" width="7.44140625" style="6" customWidth="1"/>
    <col min="13324" max="13568" width="8.88671875" style="6"/>
    <col min="13569" max="13572" width="1.33203125" style="6" customWidth="1"/>
    <col min="13573" max="13573" width="7.109375" style="6" customWidth="1"/>
    <col min="13574" max="13578" width="12.21875" style="6" customWidth="1"/>
    <col min="13579" max="13579" width="7.44140625" style="6" customWidth="1"/>
    <col min="13580" max="13824" width="8.88671875" style="6"/>
    <col min="13825" max="13828" width="1.33203125" style="6" customWidth="1"/>
    <col min="13829" max="13829" width="7.109375" style="6" customWidth="1"/>
    <col min="13830" max="13834" width="12.21875" style="6" customWidth="1"/>
    <col min="13835" max="13835" width="7.44140625" style="6" customWidth="1"/>
    <col min="13836" max="14080" width="8.88671875" style="6"/>
    <col min="14081" max="14084" width="1.33203125" style="6" customWidth="1"/>
    <col min="14085" max="14085" width="7.109375" style="6" customWidth="1"/>
    <col min="14086" max="14090" width="12.21875" style="6" customWidth="1"/>
    <col min="14091" max="14091" width="7.44140625" style="6" customWidth="1"/>
    <col min="14092" max="14336" width="8.88671875" style="6"/>
    <col min="14337" max="14340" width="1.33203125" style="6" customWidth="1"/>
    <col min="14341" max="14341" width="7.109375" style="6" customWidth="1"/>
    <col min="14342" max="14346" width="12.21875" style="6" customWidth="1"/>
    <col min="14347" max="14347" width="7.44140625" style="6" customWidth="1"/>
    <col min="14348" max="14592" width="8.88671875" style="6"/>
    <col min="14593" max="14596" width="1.33203125" style="6" customWidth="1"/>
    <col min="14597" max="14597" width="7.109375" style="6" customWidth="1"/>
    <col min="14598" max="14602" width="12.21875" style="6" customWidth="1"/>
    <col min="14603" max="14603" width="7.44140625" style="6" customWidth="1"/>
    <col min="14604" max="14848" width="8.88671875" style="6"/>
    <col min="14849" max="14852" width="1.33203125" style="6" customWidth="1"/>
    <col min="14853" max="14853" width="7.109375" style="6" customWidth="1"/>
    <col min="14854" max="14858" width="12.21875" style="6" customWidth="1"/>
    <col min="14859" max="14859" width="7.44140625" style="6" customWidth="1"/>
    <col min="14860" max="15104" width="8.88671875" style="6"/>
    <col min="15105" max="15108" width="1.33203125" style="6" customWidth="1"/>
    <col min="15109" max="15109" width="7.109375" style="6" customWidth="1"/>
    <col min="15110" max="15114" width="12.21875" style="6" customWidth="1"/>
    <col min="15115" max="15115" width="7.44140625" style="6" customWidth="1"/>
    <col min="15116" max="15360" width="8.88671875" style="6"/>
    <col min="15361" max="15364" width="1.33203125" style="6" customWidth="1"/>
    <col min="15365" max="15365" width="7.109375" style="6" customWidth="1"/>
    <col min="15366" max="15370" width="12.21875" style="6" customWidth="1"/>
    <col min="15371" max="15371" width="7.44140625" style="6" customWidth="1"/>
    <col min="15372" max="15616" width="8.88671875" style="6"/>
    <col min="15617" max="15620" width="1.33203125" style="6" customWidth="1"/>
    <col min="15621" max="15621" width="7.109375" style="6" customWidth="1"/>
    <col min="15622" max="15626" width="12.21875" style="6" customWidth="1"/>
    <col min="15627" max="15627" width="7.44140625" style="6" customWidth="1"/>
    <col min="15628" max="15872" width="8.88671875" style="6"/>
    <col min="15873" max="15876" width="1.33203125" style="6" customWidth="1"/>
    <col min="15877" max="15877" width="7.109375" style="6" customWidth="1"/>
    <col min="15878" max="15882" width="12.21875" style="6" customWidth="1"/>
    <col min="15883" max="15883" width="7.44140625" style="6" customWidth="1"/>
    <col min="15884" max="16128" width="8.88671875" style="6"/>
    <col min="16129" max="16132" width="1.33203125" style="6" customWidth="1"/>
    <col min="16133" max="16133" width="7.109375" style="6" customWidth="1"/>
    <col min="16134" max="16138" width="12.21875" style="6" customWidth="1"/>
    <col min="16139" max="16139" width="7.44140625" style="6" customWidth="1"/>
    <col min="16140" max="16384" width="8.88671875" style="6"/>
  </cols>
  <sheetData>
    <row r="1" spans="1:11" s="1" customFormat="1" ht="39.950000000000003" customHeight="1">
      <c r="A1" s="89" t="s">
        <v>53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s="3" customFormat="1" ht="24.95" customHeight="1">
      <c r="A2" s="90" t="s">
        <v>0</v>
      </c>
      <c r="B2" s="90"/>
      <c r="C2" s="90"/>
      <c r="D2" s="91"/>
      <c r="E2" s="114" t="s">
        <v>6</v>
      </c>
      <c r="F2" s="2" t="s">
        <v>1</v>
      </c>
      <c r="G2" s="2" t="s">
        <v>2</v>
      </c>
      <c r="H2" s="2" t="s">
        <v>3</v>
      </c>
      <c r="I2" s="2" t="s">
        <v>41</v>
      </c>
      <c r="J2" s="2" t="s">
        <v>4</v>
      </c>
      <c r="K2" s="94" t="s">
        <v>5</v>
      </c>
    </row>
    <row r="3" spans="1:11" s="3" customFormat="1" ht="24.95" customHeight="1" thickBot="1">
      <c r="A3" s="92"/>
      <c r="B3" s="92"/>
      <c r="C3" s="92"/>
      <c r="D3" s="93"/>
      <c r="E3" s="115"/>
      <c r="F3" s="4" t="s">
        <v>7</v>
      </c>
      <c r="G3" s="4" t="s">
        <v>7</v>
      </c>
      <c r="H3" s="4" t="s">
        <v>7</v>
      </c>
      <c r="I3" s="4" t="s">
        <v>8</v>
      </c>
      <c r="J3" s="4" t="s">
        <v>7</v>
      </c>
      <c r="K3" s="95"/>
    </row>
    <row r="4" spans="1:11" ht="24.95" customHeight="1" thickTop="1">
      <c r="A4" s="103" t="s">
        <v>52</v>
      </c>
      <c r="B4" s="104"/>
      <c r="C4" s="104"/>
      <c r="D4" s="105"/>
      <c r="E4" s="96">
        <f>조서!N11</f>
        <v>1</v>
      </c>
      <c r="F4" s="5">
        <f>단위수량!AT28</f>
        <v>3.4815200000000002</v>
      </c>
      <c r="G4" s="5">
        <f>단위수량!AT32</f>
        <v>3.2565200000000001</v>
      </c>
      <c r="H4" s="5">
        <f>F4-G4</f>
        <v>0.22500000000000009</v>
      </c>
      <c r="I4" s="5">
        <f>단위수량!AT40</f>
        <v>1.8</v>
      </c>
      <c r="J4" s="5">
        <f>단위수량!AT36</f>
        <v>0.22500000000000001</v>
      </c>
      <c r="K4" s="98"/>
    </row>
    <row r="5" spans="1:11" ht="24.95" customHeight="1">
      <c r="A5" s="106"/>
      <c r="B5" s="107"/>
      <c r="C5" s="107"/>
      <c r="D5" s="108"/>
      <c r="E5" s="97"/>
      <c r="F5" s="7">
        <f>E4*F4</f>
        <v>3.4815200000000002</v>
      </c>
      <c r="G5" s="7">
        <f>E4*G4</f>
        <v>3.2565200000000001</v>
      </c>
      <c r="H5" s="7">
        <f>E4*H4</f>
        <v>0.22500000000000009</v>
      </c>
      <c r="I5" s="7">
        <f>E4*I4</f>
        <v>1.8</v>
      </c>
      <c r="J5" s="7">
        <f>E4*J4</f>
        <v>0.22500000000000001</v>
      </c>
      <c r="K5" s="99"/>
    </row>
    <row r="6" spans="1:11" ht="24.95" hidden="1" customHeight="1">
      <c r="A6" s="109" t="s">
        <v>42</v>
      </c>
      <c r="B6" s="110"/>
      <c r="C6" s="110"/>
      <c r="D6" s="101"/>
      <c r="E6" s="100">
        <f>조서!N5</f>
        <v>0</v>
      </c>
      <c r="F6" s="8">
        <f>이설단위수량!AT34+이설단위수량!AT46</f>
        <v>6.7380399999999998</v>
      </c>
      <c r="G6" s="8">
        <f>이설단위수량!AT38+이설단위수량!AT42</f>
        <v>6.7380399999999998</v>
      </c>
      <c r="H6" s="8"/>
      <c r="I6" s="8">
        <f>I4</f>
        <v>1.8</v>
      </c>
      <c r="J6" s="8">
        <f>J4</f>
        <v>0.22500000000000001</v>
      </c>
      <c r="K6" s="99" t="s">
        <v>48</v>
      </c>
    </row>
    <row r="7" spans="1:11" ht="24.95" hidden="1" customHeight="1">
      <c r="A7" s="111"/>
      <c r="B7" s="112"/>
      <c r="C7" s="112"/>
      <c r="D7" s="113"/>
      <c r="E7" s="101"/>
      <c r="F7" s="9">
        <f>$E$6*F6</f>
        <v>0</v>
      </c>
      <c r="G7" s="9">
        <f t="shared" ref="G7:J7" si="0">$E$6*G6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102"/>
    </row>
    <row r="8" spans="1:11" s="3" customFormat="1" ht="24.95" customHeight="1">
      <c r="A8" s="87" t="s">
        <v>9</v>
      </c>
      <c r="B8" s="87"/>
      <c r="C8" s="87"/>
      <c r="D8" s="88"/>
      <c r="E8" s="85">
        <f>E4</f>
        <v>1</v>
      </c>
      <c r="F8" s="10">
        <f>F5+F7</f>
        <v>3.4815200000000002</v>
      </c>
      <c r="G8" s="10">
        <f t="shared" ref="G8:J8" si="1">G5+G7</f>
        <v>3.2565200000000001</v>
      </c>
      <c r="H8" s="10">
        <f t="shared" si="1"/>
        <v>0.22500000000000009</v>
      </c>
      <c r="I8" s="10">
        <f t="shared" si="1"/>
        <v>1.8</v>
      </c>
      <c r="J8" s="10">
        <f t="shared" si="1"/>
        <v>0.22500000000000001</v>
      </c>
      <c r="K8" s="11"/>
    </row>
  </sheetData>
  <mergeCells count="11">
    <mergeCell ref="A8:D8"/>
    <mergeCell ref="A1:K1"/>
    <mergeCell ref="A2:D3"/>
    <mergeCell ref="K2:K3"/>
    <mergeCell ref="E4:E5"/>
    <mergeCell ref="K4:K5"/>
    <mergeCell ref="E6:E7"/>
    <mergeCell ref="K6:K7"/>
    <mergeCell ref="A4:D5"/>
    <mergeCell ref="A6:D7"/>
    <mergeCell ref="E2:E3"/>
  </mergeCells>
  <phoneticPr fontId="2" type="noConversion"/>
  <pageMargins left="0.47244094488188976" right="0.47244094488188976" top="0.98425196850393704" bottom="0.39370078740157483" header="0.51181102362204722" footer="0.3937007874015748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showGridLines="0" zoomScale="145" zoomScaleNormal="145" zoomScaleSheetLayoutView="115" workbookViewId="0">
      <selection activeCell="D10" sqref="D10:F10"/>
    </sheetView>
  </sheetViews>
  <sheetFormatPr defaultRowHeight="13.5"/>
  <cols>
    <col min="1" max="6" width="4" style="6" customWidth="1"/>
    <col min="7" max="9" width="1.6640625" style="6" customWidth="1"/>
    <col min="10" max="10" width="4.6640625" style="6" customWidth="1"/>
    <col min="11" max="15" width="5.109375" style="6" customWidth="1"/>
    <col min="16" max="20" width="4" style="6" customWidth="1"/>
    <col min="21" max="36" width="1.44140625" style="6" customWidth="1"/>
    <col min="37" max="256" width="8.88671875" style="6"/>
    <col min="257" max="262" width="4" style="6" customWidth="1"/>
    <col min="263" max="265" width="1.6640625" style="6" customWidth="1"/>
    <col min="266" max="266" width="4.6640625" style="6" customWidth="1"/>
    <col min="267" max="271" width="5.109375" style="6" customWidth="1"/>
    <col min="272" max="276" width="4" style="6" customWidth="1"/>
    <col min="277" max="292" width="1.44140625" style="6" customWidth="1"/>
    <col min="293" max="512" width="8.88671875" style="6"/>
    <col min="513" max="518" width="4" style="6" customWidth="1"/>
    <col min="519" max="521" width="1.6640625" style="6" customWidth="1"/>
    <col min="522" max="522" width="4.6640625" style="6" customWidth="1"/>
    <col min="523" max="527" width="5.109375" style="6" customWidth="1"/>
    <col min="528" max="532" width="4" style="6" customWidth="1"/>
    <col min="533" max="548" width="1.44140625" style="6" customWidth="1"/>
    <col min="549" max="768" width="8.88671875" style="6"/>
    <col min="769" max="774" width="4" style="6" customWidth="1"/>
    <col min="775" max="777" width="1.6640625" style="6" customWidth="1"/>
    <col min="778" max="778" width="4.6640625" style="6" customWidth="1"/>
    <col min="779" max="783" width="5.109375" style="6" customWidth="1"/>
    <col min="784" max="788" width="4" style="6" customWidth="1"/>
    <col min="789" max="804" width="1.44140625" style="6" customWidth="1"/>
    <col min="805" max="1024" width="8.88671875" style="6"/>
    <col min="1025" max="1030" width="4" style="6" customWidth="1"/>
    <col min="1031" max="1033" width="1.6640625" style="6" customWidth="1"/>
    <col min="1034" max="1034" width="4.6640625" style="6" customWidth="1"/>
    <col min="1035" max="1039" width="5.109375" style="6" customWidth="1"/>
    <col min="1040" max="1044" width="4" style="6" customWidth="1"/>
    <col min="1045" max="1060" width="1.44140625" style="6" customWidth="1"/>
    <col min="1061" max="1280" width="8.88671875" style="6"/>
    <col min="1281" max="1286" width="4" style="6" customWidth="1"/>
    <col min="1287" max="1289" width="1.6640625" style="6" customWidth="1"/>
    <col min="1290" max="1290" width="4.6640625" style="6" customWidth="1"/>
    <col min="1291" max="1295" width="5.109375" style="6" customWidth="1"/>
    <col min="1296" max="1300" width="4" style="6" customWidth="1"/>
    <col min="1301" max="1316" width="1.44140625" style="6" customWidth="1"/>
    <col min="1317" max="1536" width="8.88671875" style="6"/>
    <col min="1537" max="1542" width="4" style="6" customWidth="1"/>
    <col min="1543" max="1545" width="1.6640625" style="6" customWidth="1"/>
    <col min="1546" max="1546" width="4.6640625" style="6" customWidth="1"/>
    <col min="1547" max="1551" width="5.109375" style="6" customWidth="1"/>
    <col min="1552" max="1556" width="4" style="6" customWidth="1"/>
    <col min="1557" max="1572" width="1.44140625" style="6" customWidth="1"/>
    <col min="1573" max="1792" width="8.88671875" style="6"/>
    <col min="1793" max="1798" width="4" style="6" customWidth="1"/>
    <col min="1799" max="1801" width="1.6640625" style="6" customWidth="1"/>
    <col min="1802" max="1802" width="4.6640625" style="6" customWidth="1"/>
    <col min="1803" max="1807" width="5.109375" style="6" customWidth="1"/>
    <col min="1808" max="1812" width="4" style="6" customWidth="1"/>
    <col min="1813" max="1828" width="1.44140625" style="6" customWidth="1"/>
    <col min="1829" max="2048" width="8.88671875" style="6"/>
    <col min="2049" max="2054" width="4" style="6" customWidth="1"/>
    <col min="2055" max="2057" width="1.6640625" style="6" customWidth="1"/>
    <col min="2058" max="2058" width="4.6640625" style="6" customWidth="1"/>
    <col min="2059" max="2063" width="5.109375" style="6" customWidth="1"/>
    <col min="2064" max="2068" width="4" style="6" customWidth="1"/>
    <col min="2069" max="2084" width="1.44140625" style="6" customWidth="1"/>
    <col min="2085" max="2304" width="8.88671875" style="6"/>
    <col min="2305" max="2310" width="4" style="6" customWidth="1"/>
    <col min="2311" max="2313" width="1.6640625" style="6" customWidth="1"/>
    <col min="2314" max="2314" width="4.6640625" style="6" customWidth="1"/>
    <col min="2315" max="2319" width="5.109375" style="6" customWidth="1"/>
    <col min="2320" max="2324" width="4" style="6" customWidth="1"/>
    <col min="2325" max="2340" width="1.44140625" style="6" customWidth="1"/>
    <col min="2341" max="2560" width="8.88671875" style="6"/>
    <col min="2561" max="2566" width="4" style="6" customWidth="1"/>
    <col min="2567" max="2569" width="1.6640625" style="6" customWidth="1"/>
    <col min="2570" max="2570" width="4.6640625" style="6" customWidth="1"/>
    <col min="2571" max="2575" width="5.109375" style="6" customWidth="1"/>
    <col min="2576" max="2580" width="4" style="6" customWidth="1"/>
    <col min="2581" max="2596" width="1.44140625" style="6" customWidth="1"/>
    <col min="2597" max="2816" width="8.88671875" style="6"/>
    <col min="2817" max="2822" width="4" style="6" customWidth="1"/>
    <col min="2823" max="2825" width="1.6640625" style="6" customWidth="1"/>
    <col min="2826" max="2826" width="4.6640625" style="6" customWidth="1"/>
    <col min="2827" max="2831" width="5.109375" style="6" customWidth="1"/>
    <col min="2832" max="2836" width="4" style="6" customWidth="1"/>
    <col min="2837" max="2852" width="1.44140625" style="6" customWidth="1"/>
    <col min="2853" max="3072" width="8.88671875" style="6"/>
    <col min="3073" max="3078" width="4" style="6" customWidth="1"/>
    <col min="3079" max="3081" width="1.6640625" style="6" customWidth="1"/>
    <col min="3082" max="3082" width="4.6640625" style="6" customWidth="1"/>
    <col min="3083" max="3087" width="5.109375" style="6" customWidth="1"/>
    <col min="3088" max="3092" width="4" style="6" customWidth="1"/>
    <col min="3093" max="3108" width="1.44140625" style="6" customWidth="1"/>
    <col min="3109" max="3328" width="8.88671875" style="6"/>
    <col min="3329" max="3334" width="4" style="6" customWidth="1"/>
    <col min="3335" max="3337" width="1.6640625" style="6" customWidth="1"/>
    <col min="3338" max="3338" width="4.6640625" style="6" customWidth="1"/>
    <col min="3339" max="3343" width="5.109375" style="6" customWidth="1"/>
    <col min="3344" max="3348" width="4" style="6" customWidth="1"/>
    <col min="3349" max="3364" width="1.44140625" style="6" customWidth="1"/>
    <col min="3365" max="3584" width="8.88671875" style="6"/>
    <col min="3585" max="3590" width="4" style="6" customWidth="1"/>
    <col min="3591" max="3593" width="1.6640625" style="6" customWidth="1"/>
    <col min="3594" max="3594" width="4.6640625" style="6" customWidth="1"/>
    <col min="3595" max="3599" width="5.109375" style="6" customWidth="1"/>
    <col min="3600" max="3604" width="4" style="6" customWidth="1"/>
    <col min="3605" max="3620" width="1.44140625" style="6" customWidth="1"/>
    <col min="3621" max="3840" width="8.88671875" style="6"/>
    <col min="3841" max="3846" width="4" style="6" customWidth="1"/>
    <col min="3847" max="3849" width="1.6640625" style="6" customWidth="1"/>
    <col min="3850" max="3850" width="4.6640625" style="6" customWidth="1"/>
    <col min="3851" max="3855" width="5.109375" style="6" customWidth="1"/>
    <col min="3856" max="3860" width="4" style="6" customWidth="1"/>
    <col min="3861" max="3876" width="1.44140625" style="6" customWidth="1"/>
    <col min="3877" max="4096" width="8.88671875" style="6"/>
    <col min="4097" max="4102" width="4" style="6" customWidth="1"/>
    <col min="4103" max="4105" width="1.6640625" style="6" customWidth="1"/>
    <col min="4106" max="4106" width="4.6640625" style="6" customWidth="1"/>
    <col min="4107" max="4111" width="5.109375" style="6" customWidth="1"/>
    <col min="4112" max="4116" width="4" style="6" customWidth="1"/>
    <col min="4117" max="4132" width="1.44140625" style="6" customWidth="1"/>
    <col min="4133" max="4352" width="8.88671875" style="6"/>
    <col min="4353" max="4358" width="4" style="6" customWidth="1"/>
    <col min="4359" max="4361" width="1.6640625" style="6" customWidth="1"/>
    <col min="4362" max="4362" width="4.6640625" style="6" customWidth="1"/>
    <col min="4363" max="4367" width="5.109375" style="6" customWidth="1"/>
    <col min="4368" max="4372" width="4" style="6" customWidth="1"/>
    <col min="4373" max="4388" width="1.44140625" style="6" customWidth="1"/>
    <col min="4389" max="4608" width="8.88671875" style="6"/>
    <col min="4609" max="4614" width="4" style="6" customWidth="1"/>
    <col min="4615" max="4617" width="1.6640625" style="6" customWidth="1"/>
    <col min="4618" max="4618" width="4.6640625" style="6" customWidth="1"/>
    <col min="4619" max="4623" width="5.109375" style="6" customWidth="1"/>
    <col min="4624" max="4628" width="4" style="6" customWidth="1"/>
    <col min="4629" max="4644" width="1.44140625" style="6" customWidth="1"/>
    <col min="4645" max="4864" width="8.88671875" style="6"/>
    <col min="4865" max="4870" width="4" style="6" customWidth="1"/>
    <col min="4871" max="4873" width="1.6640625" style="6" customWidth="1"/>
    <col min="4874" max="4874" width="4.6640625" style="6" customWidth="1"/>
    <col min="4875" max="4879" width="5.109375" style="6" customWidth="1"/>
    <col min="4880" max="4884" width="4" style="6" customWidth="1"/>
    <col min="4885" max="4900" width="1.44140625" style="6" customWidth="1"/>
    <col min="4901" max="5120" width="8.88671875" style="6"/>
    <col min="5121" max="5126" width="4" style="6" customWidth="1"/>
    <col min="5127" max="5129" width="1.6640625" style="6" customWidth="1"/>
    <col min="5130" max="5130" width="4.6640625" style="6" customWidth="1"/>
    <col min="5131" max="5135" width="5.109375" style="6" customWidth="1"/>
    <col min="5136" max="5140" width="4" style="6" customWidth="1"/>
    <col min="5141" max="5156" width="1.44140625" style="6" customWidth="1"/>
    <col min="5157" max="5376" width="8.88671875" style="6"/>
    <col min="5377" max="5382" width="4" style="6" customWidth="1"/>
    <col min="5383" max="5385" width="1.6640625" style="6" customWidth="1"/>
    <col min="5386" max="5386" width="4.6640625" style="6" customWidth="1"/>
    <col min="5387" max="5391" width="5.109375" style="6" customWidth="1"/>
    <col min="5392" max="5396" width="4" style="6" customWidth="1"/>
    <col min="5397" max="5412" width="1.44140625" style="6" customWidth="1"/>
    <col min="5413" max="5632" width="8.88671875" style="6"/>
    <col min="5633" max="5638" width="4" style="6" customWidth="1"/>
    <col min="5639" max="5641" width="1.6640625" style="6" customWidth="1"/>
    <col min="5642" max="5642" width="4.6640625" style="6" customWidth="1"/>
    <col min="5643" max="5647" width="5.109375" style="6" customWidth="1"/>
    <col min="5648" max="5652" width="4" style="6" customWidth="1"/>
    <col min="5653" max="5668" width="1.44140625" style="6" customWidth="1"/>
    <col min="5669" max="5888" width="8.88671875" style="6"/>
    <col min="5889" max="5894" width="4" style="6" customWidth="1"/>
    <col min="5895" max="5897" width="1.6640625" style="6" customWidth="1"/>
    <col min="5898" max="5898" width="4.6640625" style="6" customWidth="1"/>
    <col min="5899" max="5903" width="5.109375" style="6" customWidth="1"/>
    <col min="5904" max="5908" width="4" style="6" customWidth="1"/>
    <col min="5909" max="5924" width="1.44140625" style="6" customWidth="1"/>
    <col min="5925" max="6144" width="8.88671875" style="6"/>
    <col min="6145" max="6150" width="4" style="6" customWidth="1"/>
    <col min="6151" max="6153" width="1.6640625" style="6" customWidth="1"/>
    <col min="6154" max="6154" width="4.6640625" style="6" customWidth="1"/>
    <col min="6155" max="6159" width="5.109375" style="6" customWidth="1"/>
    <col min="6160" max="6164" width="4" style="6" customWidth="1"/>
    <col min="6165" max="6180" width="1.44140625" style="6" customWidth="1"/>
    <col min="6181" max="6400" width="8.88671875" style="6"/>
    <col min="6401" max="6406" width="4" style="6" customWidth="1"/>
    <col min="6407" max="6409" width="1.6640625" style="6" customWidth="1"/>
    <col min="6410" max="6410" width="4.6640625" style="6" customWidth="1"/>
    <col min="6411" max="6415" width="5.109375" style="6" customWidth="1"/>
    <col min="6416" max="6420" width="4" style="6" customWidth="1"/>
    <col min="6421" max="6436" width="1.44140625" style="6" customWidth="1"/>
    <col min="6437" max="6656" width="8.88671875" style="6"/>
    <col min="6657" max="6662" width="4" style="6" customWidth="1"/>
    <col min="6663" max="6665" width="1.6640625" style="6" customWidth="1"/>
    <col min="6666" max="6666" width="4.6640625" style="6" customWidth="1"/>
    <col min="6667" max="6671" width="5.109375" style="6" customWidth="1"/>
    <col min="6672" max="6676" width="4" style="6" customWidth="1"/>
    <col min="6677" max="6692" width="1.44140625" style="6" customWidth="1"/>
    <col min="6693" max="6912" width="8.88671875" style="6"/>
    <col min="6913" max="6918" width="4" style="6" customWidth="1"/>
    <col min="6919" max="6921" width="1.6640625" style="6" customWidth="1"/>
    <col min="6922" max="6922" width="4.6640625" style="6" customWidth="1"/>
    <col min="6923" max="6927" width="5.109375" style="6" customWidth="1"/>
    <col min="6928" max="6932" width="4" style="6" customWidth="1"/>
    <col min="6933" max="6948" width="1.44140625" style="6" customWidth="1"/>
    <col min="6949" max="7168" width="8.88671875" style="6"/>
    <col min="7169" max="7174" width="4" style="6" customWidth="1"/>
    <col min="7175" max="7177" width="1.6640625" style="6" customWidth="1"/>
    <col min="7178" max="7178" width="4.6640625" style="6" customWidth="1"/>
    <col min="7179" max="7183" width="5.109375" style="6" customWidth="1"/>
    <col min="7184" max="7188" width="4" style="6" customWidth="1"/>
    <col min="7189" max="7204" width="1.44140625" style="6" customWidth="1"/>
    <col min="7205" max="7424" width="8.88671875" style="6"/>
    <col min="7425" max="7430" width="4" style="6" customWidth="1"/>
    <col min="7431" max="7433" width="1.6640625" style="6" customWidth="1"/>
    <col min="7434" max="7434" width="4.6640625" style="6" customWidth="1"/>
    <col min="7435" max="7439" width="5.109375" style="6" customWidth="1"/>
    <col min="7440" max="7444" width="4" style="6" customWidth="1"/>
    <col min="7445" max="7460" width="1.44140625" style="6" customWidth="1"/>
    <col min="7461" max="7680" width="8.88671875" style="6"/>
    <col min="7681" max="7686" width="4" style="6" customWidth="1"/>
    <col min="7687" max="7689" width="1.6640625" style="6" customWidth="1"/>
    <col min="7690" max="7690" width="4.6640625" style="6" customWidth="1"/>
    <col min="7691" max="7695" width="5.109375" style="6" customWidth="1"/>
    <col min="7696" max="7700" width="4" style="6" customWidth="1"/>
    <col min="7701" max="7716" width="1.44140625" style="6" customWidth="1"/>
    <col min="7717" max="7936" width="8.88671875" style="6"/>
    <col min="7937" max="7942" width="4" style="6" customWidth="1"/>
    <col min="7943" max="7945" width="1.6640625" style="6" customWidth="1"/>
    <col min="7946" max="7946" width="4.6640625" style="6" customWidth="1"/>
    <col min="7947" max="7951" width="5.109375" style="6" customWidth="1"/>
    <col min="7952" max="7956" width="4" style="6" customWidth="1"/>
    <col min="7957" max="7972" width="1.44140625" style="6" customWidth="1"/>
    <col min="7973" max="8192" width="8.88671875" style="6"/>
    <col min="8193" max="8198" width="4" style="6" customWidth="1"/>
    <col min="8199" max="8201" width="1.6640625" style="6" customWidth="1"/>
    <col min="8202" max="8202" width="4.6640625" style="6" customWidth="1"/>
    <col min="8203" max="8207" width="5.109375" style="6" customWidth="1"/>
    <col min="8208" max="8212" width="4" style="6" customWidth="1"/>
    <col min="8213" max="8228" width="1.44140625" style="6" customWidth="1"/>
    <col min="8229" max="8448" width="8.88671875" style="6"/>
    <col min="8449" max="8454" width="4" style="6" customWidth="1"/>
    <col min="8455" max="8457" width="1.6640625" style="6" customWidth="1"/>
    <col min="8458" max="8458" width="4.6640625" style="6" customWidth="1"/>
    <col min="8459" max="8463" width="5.109375" style="6" customWidth="1"/>
    <col min="8464" max="8468" width="4" style="6" customWidth="1"/>
    <col min="8469" max="8484" width="1.44140625" style="6" customWidth="1"/>
    <col min="8485" max="8704" width="8.88671875" style="6"/>
    <col min="8705" max="8710" width="4" style="6" customWidth="1"/>
    <col min="8711" max="8713" width="1.6640625" style="6" customWidth="1"/>
    <col min="8714" max="8714" width="4.6640625" style="6" customWidth="1"/>
    <col min="8715" max="8719" width="5.109375" style="6" customWidth="1"/>
    <col min="8720" max="8724" width="4" style="6" customWidth="1"/>
    <col min="8725" max="8740" width="1.44140625" style="6" customWidth="1"/>
    <col min="8741" max="8960" width="8.88671875" style="6"/>
    <col min="8961" max="8966" width="4" style="6" customWidth="1"/>
    <col min="8967" max="8969" width="1.6640625" style="6" customWidth="1"/>
    <col min="8970" max="8970" width="4.6640625" style="6" customWidth="1"/>
    <col min="8971" max="8975" width="5.109375" style="6" customWidth="1"/>
    <col min="8976" max="8980" width="4" style="6" customWidth="1"/>
    <col min="8981" max="8996" width="1.44140625" style="6" customWidth="1"/>
    <col min="8997" max="9216" width="8.88671875" style="6"/>
    <col min="9217" max="9222" width="4" style="6" customWidth="1"/>
    <col min="9223" max="9225" width="1.6640625" style="6" customWidth="1"/>
    <col min="9226" max="9226" width="4.6640625" style="6" customWidth="1"/>
    <col min="9227" max="9231" width="5.109375" style="6" customWidth="1"/>
    <col min="9232" max="9236" width="4" style="6" customWidth="1"/>
    <col min="9237" max="9252" width="1.44140625" style="6" customWidth="1"/>
    <col min="9253" max="9472" width="8.88671875" style="6"/>
    <col min="9473" max="9478" width="4" style="6" customWidth="1"/>
    <col min="9479" max="9481" width="1.6640625" style="6" customWidth="1"/>
    <col min="9482" max="9482" width="4.6640625" style="6" customWidth="1"/>
    <col min="9483" max="9487" width="5.109375" style="6" customWidth="1"/>
    <col min="9488" max="9492" width="4" style="6" customWidth="1"/>
    <col min="9493" max="9508" width="1.44140625" style="6" customWidth="1"/>
    <col min="9509" max="9728" width="8.88671875" style="6"/>
    <col min="9729" max="9734" width="4" style="6" customWidth="1"/>
    <col min="9735" max="9737" width="1.6640625" style="6" customWidth="1"/>
    <col min="9738" max="9738" width="4.6640625" style="6" customWidth="1"/>
    <col min="9739" max="9743" width="5.109375" style="6" customWidth="1"/>
    <col min="9744" max="9748" width="4" style="6" customWidth="1"/>
    <col min="9749" max="9764" width="1.44140625" style="6" customWidth="1"/>
    <col min="9765" max="9984" width="8.88671875" style="6"/>
    <col min="9985" max="9990" width="4" style="6" customWidth="1"/>
    <col min="9991" max="9993" width="1.6640625" style="6" customWidth="1"/>
    <col min="9994" max="9994" width="4.6640625" style="6" customWidth="1"/>
    <col min="9995" max="9999" width="5.109375" style="6" customWidth="1"/>
    <col min="10000" max="10004" width="4" style="6" customWidth="1"/>
    <col min="10005" max="10020" width="1.44140625" style="6" customWidth="1"/>
    <col min="10021" max="10240" width="8.88671875" style="6"/>
    <col min="10241" max="10246" width="4" style="6" customWidth="1"/>
    <col min="10247" max="10249" width="1.6640625" style="6" customWidth="1"/>
    <col min="10250" max="10250" width="4.6640625" style="6" customWidth="1"/>
    <col min="10251" max="10255" width="5.109375" style="6" customWidth="1"/>
    <col min="10256" max="10260" width="4" style="6" customWidth="1"/>
    <col min="10261" max="10276" width="1.44140625" style="6" customWidth="1"/>
    <col min="10277" max="10496" width="8.88671875" style="6"/>
    <col min="10497" max="10502" width="4" style="6" customWidth="1"/>
    <col min="10503" max="10505" width="1.6640625" style="6" customWidth="1"/>
    <col min="10506" max="10506" width="4.6640625" style="6" customWidth="1"/>
    <col min="10507" max="10511" width="5.109375" style="6" customWidth="1"/>
    <col min="10512" max="10516" width="4" style="6" customWidth="1"/>
    <col min="10517" max="10532" width="1.44140625" style="6" customWidth="1"/>
    <col min="10533" max="10752" width="8.88671875" style="6"/>
    <col min="10753" max="10758" width="4" style="6" customWidth="1"/>
    <col min="10759" max="10761" width="1.6640625" style="6" customWidth="1"/>
    <col min="10762" max="10762" width="4.6640625" style="6" customWidth="1"/>
    <col min="10763" max="10767" width="5.109375" style="6" customWidth="1"/>
    <col min="10768" max="10772" width="4" style="6" customWidth="1"/>
    <col min="10773" max="10788" width="1.44140625" style="6" customWidth="1"/>
    <col min="10789" max="11008" width="8.88671875" style="6"/>
    <col min="11009" max="11014" width="4" style="6" customWidth="1"/>
    <col min="11015" max="11017" width="1.6640625" style="6" customWidth="1"/>
    <col min="11018" max="11018" width="4.6640625" style="6" customWidth="1"/>
    <col min="11019" max="11023" width="5.109375" style="6" customWidth="1"/>
    <col min="11024" max="11028" width="4" style="6" customWidth="1"/>
    <col min="11029" max="11044" width="1.44140625" style="6" customWidth="1"/>
    <col min="11045" max="11264" width="8.88671875" style="6"/>
    <col min="11265" max="11270" width="4" style="6" customWidth="1"/>
    <col min="11271" max="11273" width="1.6640625" style="6" customWidth="1"/>
    <col min="11274" max="11274" width="4.6640625" style="6" customWidth="1"/>
    <col min="11275" max="11279" width="5.109375" style="6" customWidth="1"/>
    <col min="11280" max="11284" width="4" style="6" customWidth="1"/>
    <col min="11285" max="11300" width="1.44140625" style="6" customWidth="1"/>
    <col min="11301" max="11520" width="8.88671875" style="6"/>
    <col min="11521" max="11526" width="4" style="6" customWidth="1"/>
    <col min="11527" max="11529" width="1.6640625" style="6" customWidth="1"/>
    <col min="11530" max="11530" width="4.6640625" style="6" customWidth="1"/>
    <col min="11531" max="11535" width="5.109375" style="6" customWidth="1"/>
    <col min="11536" max="11540" width="4" style="6" customWidth="1"/>
    <col min="11541" max="11556" width="1.44140625" style="6" customWidth="1"/>
    <col min="11557" max="11776" width="8.88671875" style="6"/>
    <col min="11777" max="11782" width="4" style="6" customWidth="1"/>
    <col min="11783" max="11785" width="1.6640625" style="6" customWidth="1"/>
    <col min="11786" max="11786" width="4.6640625" style="6" customWidth="1"/>
    <col min="11787" max="11791" width="5.109375" style="6" customWidth="1"/>
    <col min="11792" max="11796" width="4" style="6" customWidth="1"/>
    <col min="11797" max="11812" width="1.44140625" style="6" customWidth="1"/>
    <col min="11813" max="12032" width="8.88671875" style="6"/>
    <col min="12033" max="12038" width="4" style="6" customWidth="1"/>
    <col min="12039" max="12041" width="1.6640625" style="6" customWidth="1"/>
    <col min="12042" max="12042" width="4.6640625" style="6" customWidth="1"/>
    <col min="12043" max="12047" width="5.109375" style="6" customWidth="1"/>
    <col min="12048" max="12052" width="4" style="6" customWidth="1"/>
    <col min="12053" max="12068" width="1.44140625" style="6" customWidth="1"/>
    <col min="12069" max="12288" width="8.88671875" style="6"/>
    <col min="12289" max="12294" width="4" style="6" customWidth="1"/>
    <col min="12295" max="12297" width="1.6640625" style="6" customWidth="1"/>
    <col min="12298" max="12298" width="4.6640625" style="6" customWidth="1"/>
    <col min="12299" max="12303" width="5.109375" style="6" customWidth="1"/>
    <col min="12304" max="12308" width="4" style="6" customWidth="1"/>
    <col min="12309" max="12324" width="1.44140625" style="6" customWidth="1"/>
    <col min="12325" max="12544" width="8.88671875" style="6"/>
    <col min="12545" max="12550" width="4" style="6" customWidth="1"/>
    <col min="12551" max="12553" width="1.6640625" style="6" customWidth="1"/>
    <col min="12554" max="12554" width="4.6640625" style="6" customWidth="1"/>
    <col min="12555" max="12559" width="5.109375" style="6" customWidth="1"/>
    <col min="12560" max="12564" width="4" style="6" customWidth="1"/>
    <col min="12565" max="12580" width="1.44140625" style="6" customWidth="1"/>
    <col min="12581" max="12800" width="8.88671875" style="6"/>
    <col min="12801" max="12806" width="4" style="6" customWidth="1"/>
    <col min="12807" max="12809" width="1.6640625" style="6" customWidth="1"/>
    <col min="12810" max="12810" width="4.6640625" style="6" customWidth="1"/>
    <col min="12811" max="12815" width="5.109375" style="6" customWidth="1"/>
    <col min="12816" max="12820" width="4" style="6" customWidth="1"/>
    <col min="12821" max="12836" width="1.44140625" style="6" customWidth="1"/>
    <col min="12837" max="13056" width="8.88671875" style="6"/>
    <col min="13057" max="13062" width="4" style="6" customWidth="1"/>
    <col min="13063" max="13065" width="1.6640625" style="6" customWidth="1"/>
    <col min="13066" max="13066" width="4.6640625" style="6" customWidth="1"/>
    <col min="13067" max="13071" width="5.109375" style="6" customWidth="1"/>
    <col min="13072" max="13076" width="4" style="6" customWidth="1"/>
    <col min="13077" max="13092" width="1.44140625" style="6" customWidth="1"/>
    <col min="13093" max="13312" width="8.88671875" style="6"/>
    <col min="13313" max="13318" width="4" style="6" customWidth="1"/>
    <col min="13319" max="13321" width="1.6640625" style="6" customWidth="1"/>
    <col min="13322" max="13322" width="4.6640625" style="6" customWidth="1"/>
    <col min="13323" max="13327" width="5.109375" style="6" customWidth="1"/>
    <col min="13328" max="13332" width="4" style="6" customWidth="1"/>
    <col min="13333" max="13348" width="1.44140625" style="6" customWidth="1"/>
    <col min="13349" max="13568" width="8.88671875" style="6"/>
    <col min="13569" max="13574" width="4" style="6" customWidth="1"/>
    <col min="13575" max="13577" width="1.6640625" style="6" customWidth="1"/>
    <col min="13578" max="13578" width="4.6640625" style="6" customWidth="1"/>
    <col min="13579" max="13583" width="5.109375" style="6" customWidth="1"/>
    <col min="13584" max="13588" width="4" style="6" customWidth="1"/>
    <col min="13589" max="13604" width="1.44140625" style="6" customWidth="1"/>
    <col min="13605" max="13824" width="8.88671875" style="6"/>
    <col min="13825" max="13830" width="4" style="6" customWidth="1"/>
    <col min="13831" max="13833" width="1.6640625" style="6" customWidth="1"/>
    <col min="13834" max="13834" width="4.6640625" style="6" customWidth="1"/>
    <col min="13835" max="13839" width="5.109375" style="6" customWidth="1"/>
    <col min="13840" max="13844" width="4" style="6" customWidth="1"/>
    <col min="13845" max="13860" width="1.44140625" style="6" customWidth="1"/>
    <col min="13861" max="14080" width="8.88671875" style="6"/>
    <col min="14081" max="14086" width="4" style="6" customWidth="1"/>
    <col min="14087" max="14089" width="1.6640625" style="6" customWidth="1"/>
    <col min="14090" max="14090" width="4.6640625" style="6" customWidth="1"/>
    <col min="14091" max="14095" width="5.109375" style="6" customWidth="1"/>
    <col min="14096" max="14100" width="4" style="6" customWidth="1"/>
    <col min="14101" max="14116" width="1.44140625" style="6" customWidth="1"/>
    <col min="14117" max="14336" width="8.88671875" style="6"/>
    <col min="14337" max="14342" width="4" style="6" customWidth="1"/>
    <col min="14343" max="14345" width="1.6640625" style="6" customWidth="1"/>
    <col min="14346" max="14346" width="4.6640625" style="6" customWidth="1"/>
    <col min="14347" max="14351" width="5.109375" style="6" customWidth="1"/>
    <col min="14352" max="14356" width="4" style="6" customWidth="1"/>
    <col min="14357" max="14372" width="1.44140625" style="6" customWidth="1"/>
    <col min="14373" max="14592" width="8.88671875" style="6"/>
    <col min="14593" max="14598" width="4" style="6" customWidth="1"/>
    <col min="14599" max="14601" width="1.6640625" style="6" customWidth="1"/>
    <col min="14602" max="14602" width="4.6640625" style="6" customWidth="1"/>
    <col min="14603" max="14607" width="5.109375" style="6" customWidth="1"/>
    <col min="14608" max="14612" width="4" style="6" customWidth="1"/>
    <col min="14613" max="14628" width="1.44140625" style="6" customWidth="1"/>
    <col min="14629" max="14848" width="8.88671875" style="6"/>
    <col min="14849" max="14854" width="4" style="6" customWidth="1"/>
    <col min="14855" max="14857" width="1.6640625" style="6" customWidth="1"/>
    <col min="14858" max="14858" width="4.6640625" style="6" customWidth="1"/>
    <col min="14859" max="14863" width="5.109375" style="6" customWidth="1"/>
    <col min="14864" max="14868" width="4" style="6" customWidth="1"/>
    <col min="14869" max="14884" width="1.44140625" style="6" customWidth="1"/>
    <col min="14885" max="15104" width="8.88671875" style="6"/>
    <col min="15105" max="15110" width="4" style="6" customWidth="1"/>
    <col min="15111" max="15113" width="1.6640625" style="6" customWidth="1"/>
    <col min="15114" max="15114" width="4.6640625" style="6" customWidth="1"/>
    <col min="15115" max="15119" width="5.109375" style="6" customWidth="1"/>
    <col min="15120" max="15124" width="4" style="6" customWidth="1"/>
    <col min="15125" max="15140" width="1.44140625" style="6" customWidth="1"/>
    <col min="15141" max="15360" width="8.88671875" style="6"/>
    <col min="15361" max="15366" width="4" style="6" customWidth="1"/>
    <col min="15367" max="15369" width="1.6640625" style="6" customWidth="1"/>
    <col min="15370" max="15370" width="4.6640625" style="6" customWidth="1"/>
    <col min="15371" max="15375" width="5.109375" style="6" customWidth="1"/>
    <col min="15376" max="15380" width="4" style="6" customWidth="1"/>
    <col min="15381" max="15396" width="1.44140625" style="6" customWidth="1"/>
    <col min="15397" max="15616" width="8.88671875" style="6"/>
    <col min="15617" max="15622" width="4" style="6" customWidth="1"/>
    <col min="15623" max="15625" width="1.6640625" style="6" customWidth="1"/>
    <col min="15626" max="15626" width="4.6640625" style="6" customWidth="1"/>
    <col min="15627" max="15631" width="5.109375" style="6" customWidth="1"/>
    <col min="15632" max="15636" width="4" style="6" customWidth="1"/>
    <col min="15637" max="15652" width="1.44140625" style="6" customWidth="1"/>
    <col min="15653" max="15872" width="8.88671875" style="6"/>
    <col min="15873" max="15878" width="4" style="6" customWidth="1"/>
    <col min="15879" max="15881" width="1.6640625" style="6" customWidth="1"/>
    <col min="15882" max="15882" width="4.6640625" style="6" customWidth="1"/>
    <col min="15883" max="15887" width="5.109375" style="6" customWidth="1"/>
    <col min="15888" max="15892" width="4" style="6" customWidth="1"/>
    <col min="15893" max="15908" width="1.44140625" style="6" customWidth="1"/>
    <col min="15909" max="16128" width="8.88671875" style="6"/>
    <col min="16129" max="16134" width="4" style="6" customWidth="1"/>
    <col min="16135" max="16137" width="1.6640625" style="6" customWidth="1"/>
    <col min="16138" max="16138" width="4.6640625" style="6" customWidth="1"/>
    <col min="16139" max="16143" width="5.109375" style="6" customWidth="1"/>
    <col min="16144" max="16148" width="4" style="6" customWidth="1"/>
    <col min="16149" max="16164" width="1.44140625" style="6" customWidth="1"/>
    <col min="16165" max="16384" width="8.88671875" style="6"/>
  </cols>
  <sheetData>
    <row r="1" spans="1:21" s="12" customFormat="1" ht="49.5" customHeight="1">
      <c r="F1" s="13"/>
      <c r="G1" s="13"/>
      <c r="H1" s="154" t="s">
        <v>54</v>
      </c>
      <c r="I1" s="154"/>
      <c r="J1" s="154"/>
      <c r="K1" s="154"/>
      <c r="L1" s="154"/>
      <c r="M1" s="154"/>
      <c r="N1" s="154"/>
    </row>
    <row r="2" spans="1:21" s="3" customFormat="1" ht="17.25" customHeight="1">
      <c r="A2" s="155" t="s">
        <v>10</v>
      </c>
      <c r="B2" s="156"/>
      <c r="C2" s="156"/>
      <c r="D2" s="156" t="s">
        <v>11</v>
      </c>
      <c r="E2" s="156"/>
      <c r="F2" s="156"/>
      <c r="G2" s="156"/>
      <c r="H2" s="156"/>
      <c r="I2" s="156"/>
      <c r="J2" s="156"/>
      <c r="K2" s="114" t="s">
        <v>12</v>
      </c>
      <c r="L2" s="114"/>
      <c r="M2" s="114"/>
      <c r="N2" s="114" t="s">
        <v>13</v>
      </c>
      <c r="O2" s="114"/>
      <c r="P2" s="114" t="s">
        <v>14</v>
      </c>
      <c r="Q2" s="114"/>
      <c r="R2" s="114"/>
      <c r="S2" s="114"/>
      <c r="T2" s="94"/>
      <c r="U2" s="14"/>
    </row>
    <row r="3" spans="1:21" s="3" customFormat="1" ht="21.75" customHeight="1" thickBot="1">
      <c r="A3" s="157"/>
      <c r="B3" s="158"/>
      <c r="C3" s="158"/>
      <c r="D3" s="158"/>
      <c r="E3" s="158"/>
      <c r="F3" s="158"/>
      <c r="G3" s="158"/>
      <c r="H3" s="158"/>
      <c r="I3" s="158"/>
      <c r="J3" s="158"/>
      <c r="K3" s="115"/>
      <c r="L3" s="115"/>
      <c r="M3" s="115"/>
      <c r="N3" s="115"/>
      <c r="O3" s="115"/>
      <c r="P3" s="115"/>
      <c r="Q3" s="115"/>
      <c r="R3" s="115"/>
      <c r="S3" s="115"/>
      <c r="T3" s="95"/>
      <c r="U3" s="14"/>
    </row>
    <row r="4" spans="1:21" ht="24.95" customHeight="1" thickTop="1">
      <c r="A4" s="141">
        <v>4224.6000000000004</v>
      </c>
      <c r="B4" s="142"/>
      <c r="C4" s="142"/>
      <c r="D4" s="143" t="s">
        <v>51</v>
      </c>
      <c r="E4" s="143"/>
      <c r="F4" s="143"/>
      <c r="G4" s="143" t="s">
        <v>49</v>
      </c>
      <c r="H4" s="143"/>
      <c r="I4" s="143"/>
      <c r="J4" s="143"/>
      <c r="K4" s="144" t="s">
        <v>57</v>
      </c>
      <c r="L4" s="144"/>
      <c r="M4" s="144"/>
      <c r="N4" s="145">
        <v>1</v>
      </c>
      <c r="O4" s="145"/>
      <c r="P4" s="146" t="s">
        <v>42</v>
      </c>
      <c r="Q4" s="146"/>
      <c r="R4" s="146"/>
      <c r="S4" s="146"/>
      <c r="T4" s="147"/>
      <c r="U4" s="15"/>
    </row>
    <row r="5" spans="1:21" ht="24.95" customHeight="1">
      <c r="A5" s="135"/>
      <c r="B5" s="136"/>
      <c r="C5" s="136"/>
      <c r="D5" s="149"/>
      <c r="E5" s="150"/>
      <c r="F5" s="151"/>
      <c r="G5" s="137"/>
      <c r="H5" s="137"/>
      <c r="I5" s="137"/>
      <c r="J5" s="149"/>
      <c r="K5" s="152"/>
      <c r="L5" s="153"/>
      <c r="M5" s="100"/>
      <c r="N5" s="100"/>
      <c r="O5" s="138"/>
      <c r="P5" s="139"/>
      <c r="Q5" s="139"/>
      <c r="R5" s="139"/>
      <c r="S5" s="139"/>
      <c r="T5" s="140"/>
      <c r="U5" s="15"/>
    </row>
    <row r="6" spans="1:21" ht="24.95" customHeight="1">
      <c r="A6" s="135"/>
      <c r="B6" s="136"/>
      <c r="C6" s="136"/>
      <c r="D6" s="137"/>
      <c r="E6" s="137"/>
      <c r="F6" s="137"/>
      <c r="G6" s="137"/>
      <c r="H6" s="137"/>
      <c r="I6" s="137"/>
      <c r="J6" s="137"/>
      <c r="K6" s="148"/>
      <c r="L6" s="148"/>
      <c r="M6" s="148"/>
      <c r="N6" s="138"/>
      <c r="O6" s="138"/>
      <c r="P6" s="139"/>
      <c r="Q6" s="139"/>
      <c r="R6" s="139"/>
      <c r="S6" s="139"/>
      <c r="T6" s="140"/>
      <c r="U6" s="15"/>
    </row>
    <row r="7" spans="1:21" ht="24.95" customHeight="1">
      <c r="A7" s="135"/>
      <c r="B7" s="136"/>
      <c r="C7" s="136"/>
      <c r="D7" s="137"/>
      <c r="E7" s="137"/>
      <c r="F7" s="137"/>
      <c r="G7" s="137"/>
      <c r="H7" s="137"/>
      <c r="I7" s="137"/>
      <c r="J7" s="137"/>
      <c r="K7" s="138"/>
      <c r="L7" s="138"/>
      <c r="M7" s="138"/>
      <c r="N7" s="138"/>
      <c r="O7" s="138"/>
      <c r="P7" s="139"/>
      <c r="Q7" s="139"/>
      <c r="R7" s="139"/>
      <c r="S7" s="139"/>
      <c r="T7" s="140"/>
      <c r="U7" s="15"/>
    </row>
    <row r="8" spans="1:21" ht="24.95" customHeight="1">
      <c r="A8" s="135"/>
      <c r="B8" s="136"/>
      <c r="C8" s="136"/>
      <c r="D8" s="137"/>
      <c r="E8" s="137"/>
      <c r="F8" s="137"/>
      <c r="G8" s="137"/>
      <c r="H8" s="137"/>
      <c r="I8" s="137"/>
      <c r="J8" s="137"/>
      <c r="K8" s="138"/>
      <c r="L8" s="138"/>
      <c r="M8" s="138"/>
      <c r="N8" s="138"/>
      <c r="O8" s="138"/>
      <c r="P8" s="139"/>
      <c r="Q8" s="139"/>
      <c r="R8" s="139"/>
      <c r="S8" s="139"/>
      <c r="T8" s="140"/>
      <c r="U8" s="15"/>
    </row>
    <row r="9" spans="1:21" ht="24.95" customHeight="1">
      <c r="A9" s="135"/>
      <c r="B9" s="136"/>
      <c r="C9" s="136"/>
      <c r="D9" s="137"/>
      <c r="E9" s="137"/>
      <c r="F9" s="137"/>
      <c r="G9" s="137"/>
      <c r="H9" s="137"/>
      <c r="I9" s="137"/>
      <c r="J9" s="137"/>
      <c r="K9" s="138"/>
      <c r="L9" s="138"/>
      <c r="M9" s="138"/>
      <c r="N9" s="138"/>
      <c r="O9" s="138"/>
      <c r="P9" s="139"/>
      <c r="Q9" s="139"/>
      <c r="R9" s="139"/>
      <c r="S9" s="139"/>
      <c r="T9" s="140"/>
      <c r="U9" s="15"/>
    </row>
    <row r="10" spans="1:21" ht="24.95" customHeight="1">
      <c r="A10" s="118"/>
      <c r="B10" s="119"/>
      <c r="C10" s="120"/>
      <c r="D10" s="121"/>
      <c r="E10" s="121"/>
      <c r="F10" s="121"/>
      <c r="G10" s="121"/>
      <c r="H10" s="121"/>
      <c r="I10" s="121"/>
      <c r="J10" s="121"/>
      <c r="K10" s="122"/>
      <c r="L10" s="123"/>
      <c r="M10" s="124"/>
      <c r="N10" s="122"/>
      <c r="O10" s="124"/>
      <c r="P10" s="125"/>
      <c r="Q10" s="125"/>
      <c r="R10" s="125"/>
      <c r="S10" s="125"/>
      <c r="T10" s="126"/>
      <c r="U10" s="15"/>
    </row>
    <row r="11" spans="1:21" s="3" customFormat="1" ht="24.95" customHeight="1">
      <c r="A11" s="127" t="s">
        <v>9</v>
      </c>
      <c r="B11" s="128"/>
      <c r="C11" s="128"/>
      <c r="D11" s="129"/>
      <c r="E11" s="130"/>
      <c r="F11" s="131"/>
      <c r="G11" s="128"/>
      <c r="H11" s="128"/>
      <c r="I11" s="128"/>
      <c r="J11" s="128"/>
      <c r="K11" s="132"/>
      <c r="L11" s="133"/>
      <c r="M11" s="134"/>
      <c r="N11" s="116">
        <f>SUM(N4:O10)</f>
        <v>1</v>
      </c>
      <c r="O11" s="116"/>
      <c r="P11" s="116"/>
      <c r="Q11" s="116"/>
      <c r="R11" s="116"/>
      <c r="S11" s="116"/>
      <c r="T11" s="117"/>
      <c r="U11" s="14"/>
    </row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</sheetData>
  <mergeCells count="54">
    <mergeCell ref="P2:T3"/>
    <mergeCell ref="A8:C8"/>
    <mergeCell ref="D8:F8"/>
    <mergeCell ref="G8:J8"/>
    <mergeCell ref="K8:M8"/>
    <mergeCell ref="N8:O8"/>
    <mergeCell ref="P8:T8"/>
    <mergeCell ref="A7:C7"/>
    <mergeCell ref="D7:F7"/>
    <mergeCell ref="G7:J7"/>
    <mergeCell ref="K7:M7"/>
    <mergeCell ref="N7:O7"/>
    <mergeCell ref="P7:T7"/>
    <mergeCell ref="A6:C6"/>
    <mergeCell ref="D6:F6"/>
    <mergeCell ref="G6:J6"/>
    <mergeCell ref="H1:N1"/>
    <mergeCell ref="A2:C3"/>
    <mergeCell ref="D2:J3"/>
    <mergeCell ref="K2:M3"/>
    <mergeCell ref="N2:O3"/>
    <mergeCell ref="P9:T9"/>
    <mergeCell ref="A4:C4"/>
    <mergeCell ref="D4:F4"/>
    <mergeCell ref="G4:J4"/>
    <mergeCell ref="K4:M4"/>
    <mergeCell ref="N4:O4"/>
    <mergeCell ref="P4:T4"/>
    <mergeCell ref="K6:M6"/>
    <mergeCell ref="N6:O6"/>
    <mergeCell ref="P6:T6"/>
    <mergeCell ref="A5:C5"/>
    <mergeCell ref="D5:F5"/>
    <mergeCell ref="G5:J5"/>
    <mergeCell ref="K5:M5"/>
    <mergeCell ref="N5:O5"/>
    <mergeCell ref="P5:T5"/>
    <mergeCell ref="A9:C9"/>
    <mergeCell ref="D9:F9"/>
    <mergeCell ref="G9:J9"/>
    <mergeCell ref="K9:M9"/>
    <mergeCell ref="N9:O9"/>
    <mergeCell ref="P11:T11"/>
    <mergeCell ref="A10:C10"/>
    <mergeCell ref="D10:F10"/>
    <mergeCell ref="G10:J10"/>
    <mergeCell ref="K10:M10"/>
    <mergeCell ref="N10:O10"/>
    <mergeCell ref="P10:T10"/>
    <mergeCell ref="A11:C11"/>
    <mergeCell ref="D11:F11"/>
    <mergeCell ref="G11:J11"/>
    <mergeCell ref="K11:M11"/>
    <mergeCell ref="N11:O11"/>
  </mergeCells>
  <phoneticPr fontId="2" type="noConversion"/>
  <pageMargins left="0.47244094488188976" right="0.47244094488188976" top="0.98425196850393704" bottom="0.39370078740157483" header="0.51181102362204722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46"/>
  <sheetViews>
    <sheetView showGridLines="0" tabSelected="1" zoomScale="145" zoomScaleNormal="145" zoomScaleSheetLayoutView="100" workbookViewId="0">
      <selection activeCell="X6" sqref="X6"/>
    </sheetView>
  </sheetViews>
  <sheetFormatPr defaultRowHeight="13.5"/>
  <cols>
    <col min="1" max="45" width="1.5546875" style="6" customWidth="1"/>
    <col min="46" max="54" width="1.21875" style="6" customWidth="1"/>
    <col min="55" max="57" width="1.44140625" style="6" customWidth="1"/>
    <col min="58" max="256" width="8.88671875" style="6"/>
    <col min="257" max="301" width="1.5546875" style="6" customWidth="1"/>
    <col min="302" max="310" width="1.21875" style="6" customWidth="1"/>
    <col min="311" max="313" width="1.44140625" style="6" customWidth="1"/>
    <col min="314" max="512" width="8.88671875" style="6"/>
    <col min="513" max="557" width="1.5546875" style="6" customWidth="1"/>
    <col min="558" max="566" width="1.21875" style="6" customWidth="1"/>
    <col min="567" max="569" width="1.44140625" style="6" customWidth="1"/>
    <col min="570" max="768" width="8.88671875" style="6"/>
    <col min="769" max="813" width="1.5546875" style="6" customWidth="1"/>
    <col min="814" max="822" width="1.21875" style="6" customWidth="1"/>
    <col min="823" max="825" width="1.44140625" style="6" customWidth="1"/>
    <col min="826" max="1024" width="8.88671875" style="6"/>
    <col min="1025" max="1069" width="1.5546875" style="6" customWidth="1"/>
    <col min="1070" max="1078" width="1.21875" style="6" customWidth="1"/>
    <col min="1079" max="1081" width="1.44140625" style="6" customWidth="1"/>
    <col min="1082" max="1280" width="8.88671875" style="6"/>
    <col min="1281" max="1325" width="1.5546875" style="6" customWidth="1"/>
    <col min="1326" max="1334" width="1.21875" style="6" customWidth="1"/>
    <col min="1335" max="1337" width="1.44140625" style="6" customWidth="1"/>
    <col min="1338" max="1536" width="8.88671875" style="6"/>
    <col min="1537" max="1581" width="1.5546875" style="6" customWidth="1"/>
    <col min="1582" max="1590" width="1.21875" style="6" customWidth="1"/>
    <col min="1591" max="1593" width="1.44140625" style="6" customWidth="1"/>
    <col min="1594" max="1792" width="8.88671875" style="6"/>
    <col min="1793" max="1837" width="1.5546875" style="6" customWidth="1"/>
    <col min="1838" max="1846" width="1.21875" style="6" customWidth="1"/>
    <col min="1847" max="1849" width="1.44140625" style="6" customWidth="1"/>
    <col min="1850" max="2048" width="8.88671875" style="6"/>
    <col min="2049" max="2093" width="1.5546875" style="6" customWidth="1"/>
    <col min="2094" max="2102" width="1.21875" style="6" customWidth="1"/>
    <col min="2103" max="2105" width="1.44140625" style="6" customWidth="1"/>
    <col min="2106" max="2304" width="8.88671875" style="6"/>
    <col min="2305" max="2349" width="1.5546875" style="6" customWidth="1"/>
    <col min="2350" max="2358" width="1.21875" style="6" customWidth="1"/>
    <col min="2359" max="2361" width="1.44140625" style="6" customWidth="1"/>
    <col min="2362" max="2560" width="8.88671875" style="6"/>
    <col min="2561" max="2605" width="1.5546875" style="6" customWidth="1"/>
    <col min="2606" max="2614" width="1.21875" style="6" customWidth="1"/>
    <col min="2615" max="2617" width="1.44140625" style="6" customWidth="1"/>
    <col min="2618" max="2816" width="8.88671875" style="6"/>
    <col min="2817" max="2861" width="1.5546875" style="6" customWidth="1"/>
    <col min="2862" max="2870" width="1.21875" style="6" customWidth="1"/>
    <col min="2871" max="2873" width="1.44140625" style="6" customWidth="1"/>
    <col min="2874" max="3072" width="8.88671875" style="6"/>
    <col min="3073" max="3117" width="1.5546875" style="6" customWidth="1"/>
    <col min="3118" max="3126" width="1.21875" style="6" customWidth="1"/>
    <col min="3127" max="3129" width="1.44140625" style="6" customWidth="1"/>
    <col min="3130" max="3328" width="8.88671875" style="6"/>
    <col min="3329" max="3373" width="1.5546875" style="6" customWidth="1"/>
    <col min="3374" max="3382" width="1.21875" style="6" customWidth="1"/>
    <col min="3383" max="3385" width="1.44140625" style="6" customWidth="1"/>
    <col min="3386" max="3584" width="8.88671875" style="6"/>
    <col min="3585" max="3629" width="1.5546875" style="6" customWidth="1"/>
    <col min="3630" max="3638" width="1.21875" style="6" customWidth="1"/>
    <col min="3639" max="3641" width="1.44140625" style="6" customWidth="1"/>
    <col min="3642" max="3840" width="8.88671875" style="6"/>
    <col min="3841" max="3885" width="1.5546875" style="6" customWidth="1"/>
    <col min="3886" max="3894" width="1.21875" style="6" customWidth="1"/>
    <col min="3895" max="3897" width="1.44140625" style="6" customWidth="1"/>
    <col min="3898" max="4096" width="8.88671875" style="6"/>
    <col min="4097" max="4141" width="1.5546875" style="6" customWidth="1"/>
    <col min="4142" max="4150" width="1.21875" style="6" customWidth="1"/>
    <col min="4151" max="4153" width="1.44140625" style="6" customWidth="1"/>
    <col min="4154" max="4352" width="8.88671875" style="6"/>
    <col min="4353" max="4397" width="1.5546875" style="6" customWidth="1"/>
    <col min="4398" max="4406" width="1.21875" style="6" customWidth="1"/>
    <col min="4407" max="4409" width="1.44140625" style="6" customWidth="1"/>
    <col min="4410" max="4608" width="8.88671875" style="6"/>
    <col min="4609" max="4653" width="1.5546875" style="6" customWidth="1"/>
    <col min="4654" max="4662" width="1.21875" style="6" customWidth="1"/>
    <col min="4663" max="4665" width="1.44140625" style="6" customWidth="1"/>
    <col min="4666" max="4864" width="8.88671875" style="6"/>
    <col min="4865" max="4909" width="1.5546875" style="6" customWidth="1"/>
    <col min="4910" max="4918" width="1.21875" style="6" customWidth="1"/>
    <col min="4919" max="4921" width="1.44140625" style="6" customWidth="1"/>
    <col min="4922" max="5120" width="8.88671875" style="6"/>
    <col min="5121" max="5165" width="1.5546875" style="6" customWidth="1"/>
    <col min="5166" max="5174" width="1.21875" style="6" customWidth="1"/>
    <col min="5175" max="5177" width="1.44140625" style="6" customWidth="1"/>
    <col min="5178" max="5376" width="8.88671875" style="6"/>
    <col min="5377" max="5421" width="1.5546875" style="6" customWidth="1"/>
    <col min="5422" max="5430" width="1.21875" style="6" customWidth="1"/>
    <col min="5431" max="5433" width="1.44140625" style="6" customWidth="1"/>
    <col min="5434" max="5632" width="8.88671875" style="6"/>
    <col min="5633" max="5677" width="1.5546875" style="6" customWidth="1"/>
    <col min="5678" max="5686" width="1.21875" style="6" customWidth="1"/>
    <col min="5687" max="5689" width="1.44140625" style="6" customWidth="1"/>
    <col min="5690" max="5888" width="8.88671875" style="6"/>
    <col min="5889" max="5933" width="1.5546875" style="6" customWidth="1"/>
    <col min="5934" max="5942" width="1.21875" style="6" customWidth="1"/>
    <col min="5943" max="5945" width="1.44140625" style="6" customWidth="1"/>
    <col min="5946" max="6144" width="8.88671875" style="6"/>
    <col min="6145" max="6189" width="1.5546875" style="6" customWidth="1"/>
    <col min="6190" max="6198" width="1.21875" style="6" customWidth="1"/>
    <col min="6199" max="6201" width="1.44140625" style="6" customWidth="1"/>
    <col min="6202" max="6400" width="8.88671875" style="6"/>
    <col min="6401" max="6445" width="1.5546875" style="6" customWidth="1"/>
    <col min="6446" max="6454" width="1.21875" style="6" customWidth="1"/>
    <col min="6455" max="6457" width="1.44140625" style="6" customWidth="1"/>
    <col min="6458" max="6656" width="8.88671875" style="6"/>
    <col min="6657" max="6701" width="1.5546875" style="6" customWidth="1"/>
    <col min="6702" max="6710" width="1.21875" style="6" customWidth="1"/>
    <col min="6711" max="6713" width="1.44140625" style="6" customWidth="1"/>
    <col min="6714" max="6912" width="8.88671875" style="6"/>
    <col min="6913" max="6957" width="1.5546875" style="6" customWidth="1"/>
    <col min="6958" max="6966" width="1.21875" style="6" customWidth="1"/>
    <col min="6967" max="6969" width="1.44140625" style="6" customWidth="1"/>
    <col min="6970" max="7168" width="8.88671875" style="6"/>
    <col min="7169" max="7213" width="1.5546875" style="6" customWidth="1"/>
    <col min="7214" max="7222" width="1.21875" style="6" customWidth="1"/>
    <col min="7223" max="7225" width="1.44140625" style="6" customWidth="1"/>
    <col min="7226" max="7424" width="8.88671875" style="6"/>
    <col min="7425" max="7469" width="1.5546875" style="6" customWidth="1"/>
    <col min="7470" max="7478" width="1.21875" style="6" customWidth="1"/>
    <col min="7479" max="7481" width="1.44140625" style="6" customWidth="1"/>
    <col min="7482" max="7680" width="8.88671875" style="6"/>
    <col min="7681" max="7725" width="1.5546875" style="6" customWidth="1"/>
    <col min="7726" max="7734" width="1.21875" style="6" customWidth="1"/>
    <col min="7735" max="7737" width="1.44140625" style="6" customWidth="1"/>
    <col min="7738" max="7936" width="8.88671875" style="6"/>
    <col min="7937" max="7981" width="1.5546875" style="6" customWidth="1"/>
    <col min="7982" max="7990" width="1.21875" style="6" customWidth="1"/>
    <col min="7991" max="7993" width="1.44140625" style="6" customWidth="1"/>
    <col min="7994" max="8192" width="8.88671875" style="6"/>
    <col min="8193" max="8237" width="1.5546875" style="6" customWidth="1"/>
    <col min="8238" max="8246" width="1.21875" style="6" customWidth="1"/>
    <col min="8247" max="8249" width="1.44140625" style="6" customWidth="1"/>
    <col min="8250" max="8448" width="8.88671875" style="6"/>
    <col min="8449" max="8493" width="1.5546875" style="6" customWidth="1"/>
    <col min="8494" max="8502" width="1.21875" style="6" customWidth="1"/>
    <col min="8503" max="8505" width="1.44140625" style="6" customWidth="1"/>
    <col min="8506" max="8704" width="8.88671875" style="6"/>
    <col min="8705" max="8749" width="1.5546875" style="6" customWidth="1"/>
    <col min="8750" max="8758" width="1.21875" style="6" customWidth="1"/>
    <col min="8759" max="8761" width="1.44140625" style="6" customWidth="1"/>
    <col min="8762" max="8960" width="8.88671875" style="6"/>
    <col min="8961" max="9005" width="1.5546875" style="6" customWidth="1"/>
    <col min="9006" max="9014" width="1.21875" style="6" customWidth="1"/>
    <col min="9015" max="9017" width="1.44140625" style="6" customWidth="1"/>
    <col min="9018" max="9216" width="8.88671875" style="6"/>
    <col min="9217" max="9261" width="1.5546875" style="6" customWidth="1"/>
    <col min="9262" max="9270" width="1.21875" style="6" customWidth="1"/>
    <col min="9271" max="9273" width="1.44140625" style="6" customWidth="1"/>
    <col min="9274" max="9472" width="8.88671875" style="6"/>
    <col min="9473" max="9517" width="1.5546875" style="6" customWidth="1"/>
    <col min="9518" max="9526" width="1.21875" style="6" customWidth="1"/>
    <col min="9527" max="9529" width="1.44140625" style="6" customWidth="1"/>
    <col min="9530" max="9728" width="8.88671875" style="6"/>
    <col min="9729" max="9773" width="1.5546875" style="6" customWidth="1"/>
    <col min="9774" max="9782" width="1.21875" style="6" customWidth="1"/>
    <col min="9783" max="9785" width="1.44140625" style="6" customWidth="1"/>
    <col min="9786" max="9984" width="8.88671875" style="6"/>
    <col min="9985" max="10029" width="1.5546875" style="6" customWidth="1"/>
    <col min="10030" max="10038" width="1.21875" style="6" customWidth="1"/>
    <col min="10039" max="10041" width="1.44140625" style="6" customWidth="1"/>
    <col min="10042" max="10240" width="8.88671875" style="6"/>
    <col min="10241" max="10285" width="1.5546875" style="6" customWidth="1"/>
    <col min="10286" max="10294" width="1.21875" style="6" customWidth="1"/>
    <col min="10295" max="10297" width="1.44140625" style="6" customWidth="1"/>
    <col min="10298" max="10496" width="8.88671875" style="6"/>
    <col min="10497" max="10541" width="1.5546875" style="6" customWidth="1"/>
    <col min="10542" max="10550" width="1.21875" style="6" customWidth="1"/>
    <col min="10551" max="10553" width="1.44140625" style="6" customWidth="1"/>
    <col min="10554" max="10752" width="8.88671875" style="6"/>
    <col min="10753" max="10797" width="1.5546875" style="6" customWidth="1"/>
    <col min="10798" max="10806" width="1.21875" style="6" customWidth="1"/>
    <col min="10807" max="10809" width="1.44140625" style="6" customWidth="1"/>
    <col min="10810" max="11008" width="8.88671875" style="6"/>
    <col min="11009" max="11053" width="1.5546875" style="6" customWidth="1"/>
    <col min="11054" max="11062" width="1.21875" style="6" customWidth="1"/>
    <col min="11063" max="11065" width="1.44140625" style="6" customWidth="1"/>
    <col min="11066" max="11264" width="8.88671875" style="6"/>
    <col min="11265" max="11309" width="1.5546875" style="6" customWidth="1"/>
    <col min="11310" max="11318" width="1.21875" style="6" customWidth="1"/>
    <col min="11319" max="11321" width="1.44140625" style="6" customWidth="1"/>
    <col min="11322" max="11520" width="8.88671875" style="6"/>
    <col min="11521" max="11565" width="1.5546875" style="6" customWidth="1"/>
    <col min="11566" max="11574" width="1.21875" style="6" customWidth="1"/>
    <col min="11575" max="11577" width="1.44140625" style="6" customWidth="1"/>
    <col min="11578" max="11776" width="8.88671875" style="6"/>
    <col min="11777" max="11821" width="1.5546875" style="6" customWidth="1"/>
    <col min="11822" max="11830" width="1.21875" style="6" customWidth="1"/>
    <col min="11831" max="11833" width="1.44140625" style="6" customWidth="1"/>
    <col min="11834" max="12032" width="8.88671875" style="6"/>
    <col min="12033" max="12077" width="1.5546875" style="6" customWidth="1"/>
    <col min="12078" max="12086" width="1.21875" style="6" customWidth="1"/>
    <col min="12087" max="12089" width="1.44140625" style="6" customWidth="1"/>
    <col min="12090" max="12288" width="8.88671875" style="6"/>
    <col min="12289" max="12333" width="1.5546875" style="6" customWidth="1"/>
    <col min="12334" max="12342" width="1.21875" style="6" customWidth="1"/>
    <col min="12343" max="12345" width="1.44140625" style="6" customWidth="1"/>
    <col min="12346" max="12544" width="8.88671875" style="6"/>
    <col min="12545" max="12589" width="1.5546875" style="6" customWidth="1"/>
    <col min="12590" max="12598" width="1.21875" style="6" customWidth="1"/>
    <col min="12599" max="12601" width="1.44140625" style="6" customWidth="1"/>
    <col min="12602" max="12800" width="8.88671875" style="6"/>
    <col min="12801" max="12845" width="1.5546875" style="6" customWidth="1"/>
    <col min="12846" max="12854" width="1.21875" style="6" customWidth="1"/>
    <col min="12855" max="12857" width="1.44140625" style="6" customWidth="1"/>
    <col min="12858" max="13056" width="8.88671875" style="6"/>
    <col min="13057" max="13101" width="1.5546875" style="6" customWidth="1"/>
    <col min="13102" max="13110" width="1.21875" style="6" customWidth="1"/>
    <col min="13111" max="13113" width="1.44140625" style="6" customWidth="1"/>
    <col min="13114" max="13312" width="8.88671875" style="6"/>
    <col min="13313" max="13357" width="1.5546875" style="6" customWidth="1"/>
    <col min="13358" max="13366" width="1.21875" style="6" customWidth="1"/>
    <col min="13367" max="13369" width="1.44140625" style="6" customWidth="1"/>
    <col min="13370" max="13568" width="8.88671875" style="6"/>
    <col min="13569" max="13613" width="1.5546875" style="6" customWidth="1"/>
    <col min="13614" max="13622" width="1.21875" style="6" customWidth="1"/>
    <col min="13623" max="13625" width="1.44140625" style="6" customWidth="1"/>
    <col min="13626" max="13824" width="8.88671875" style="6"/>
    <col min="13825" max="13869" width="1.5546875" style="6" customWidth="1"/>
    <col min="13870" max="13878" width="1.21875" style="6" customWidth="1"/>
    <col min="13879" max="13881" width="1.44140625" style="6" customWidth="1"/>
    <col min="13882" max="14080" width="8.88671875" style="6"/>
    <col min="14081" max="14125" width="1.5546875" style="6" customWidth="1"/>
    <col min="14126" max="14134" width="1.21875" style="6" customWidth="1"/>
    <col min="14135" max="14137" width="1.44140625" style="6" customWidth="1"/>
    <col min="14138" max="14336" width="8.88671875" style="6"/>
    <col min="14337" max="14381" width="1.5546875" style="6" customWidth="1"/>
    <col min="14382" max="14390" width="1.21875" style="6" customWidth="1"/>
    <col min="14391" max="14393" width="1.44140625" style="6" customWidth="1"/>
    <col min="14394" max="14592" width="8.88671875" style="6"/>
    <col min="14593" max="14637" width="1.5546875" style="6" customWidth="1"/>
    <col min="14638" max="14646" width="1.21875" style="6" customWidth="1"/>
    <col min="14647" max="14649" width="1.44140625" style="6" customWidth="1"/>
    <col min="14650" max="14848" width="8.88671875" style="6"/>
    <col min="14849" max="14893" width="1.5546875" style="6" customWidth="1"/>
    <col min="14894" max="14902" width="1.21875" style="6" customWidth="1"/>
    <col min="14903" max="14905" width="1.44140625" style="6" customWidth="1"/>
    <col min="14906" max="15104" width="8.88671875" style="6"/>
    <col min="15105" max="15149" width="1.5546875" style="6" customWidth="1"/>
    <col min="15150" max="15158" width="1.21875" style="6" customWidth="1"/>
    <col min="15159" max="15161" width="1.44140625" style="6" customWidth="1"/>
    <col min="15162" max="15360" width="8.88671875" style="6"/>
    <col min="15361" max="15405" width="1.5546875" style="6" customWidth="1"/>
    <col min="15406" max="15414" width="1.21875" style="6" customWidth="1"/>
    <col min="15415" max="15417" width="1.44140625" style="6" customWidth="1"/>
    <col min="15418" max="15616" width="8.88671875" style="6"/>
    <col min="15617" max="15661" width="1.5546875" style="6" customWidth="1"/>
    <col min="15662" max="15670" width="1.21875" style="6" customWidth="1"/>
    <col min="15671" max="15673" width="1.44140625" style="6" customWidth="1"/>
    <col min="15674" max="15872" width="8.88671875" style="6"/>
    <col min="15873" max="15917" width="1.5546875" style="6" customWidth="1"/>
    <col min="15918" max="15926" width="1.21875" style="6" customWidth="1"/>
    <col min="15927" max="15929" width="1.44140625" style="6" customWidth="1"/>
    <col min="15930" max="16128" width="8.88671875" style="6"/>
    <col min="16129" max="16173" width="1.5546875" style="6" customWidth="1"/>
    <col min="16174" max="16182" width="1.21875" style="6" customWidth="1"/>
    <col min="16183" max="16185" width="1.44140625" style="6" customWidth="1"/>
    <col min="16186" max="16384" width="8.88671875" style="6"/>
  </cols>
  <sheetData>
    <row r="1" spans="1:54" ht="39.950000000000003" customHeight="1">
      <c r="A1" s="173" t="s">
        <v>55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</row>
    <row r="2" spans="1:54" ht="34.5" customHeight="1" thickBot="1">
      <c r="A2" s="174" t="s">
        <v>15</v>
      </c>
      <c r="B2" s="175"/>
      <c r="C2" s="175"/>
      <c r="D2" s="175"/>
      <c r="E2" s="175"/>
      <c r="F2" s="175"/>
      <c r="G2" s="175"/>
      <c r="H2" s="175"/>
      <c r="I2" s="176"/>
      <c r="J2" s="174" t="s">
        <v>16</v>
      </c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6"/>
      <c r="AT2" s="174" t="s">
        <v>17</v>
      </c>
      <c r="AU2" s="175"/>
      <c r="AV2" s="175"/>
      <c r="AW2" s="175"/>
      <c r="AX2" s="175"/>
      <c r="AY2" s="175"/>
      <c r="AZ2" s="175"/>
      <c r="BA2" s="175"/>
      <c r="BB2" s="176"/>
    </row>
    <row r="3" spans="1:54" ht="14.25" thickTop="1">
      <c r="A3" s="16"/>
      <c r="B3" s="161" t="s">
        <v>18</v>
      </c>
      <c r="C3" s="161"/>
      <c r="D3" s="161"/>
      <c r="E3" s="161"/>
      <c r="F3" s="161"/>
      <c r="G3" s="161"/>
      <c r="H3" s="161"/>
      <c r="I3" s="17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20"/>
      <c r="AT3" s="19"/>
      <c r="AU3" s="19"/>
      <c r="AV3" s="19"/>
      <c r="AW3" s="19"/>
      <c r="AX3" s="19"/>
      <c r="AY3" s="19"/>
      <c r="AZ3" s="19"/>
      <c r="BA3" s="19"/>
      <c r="BB3" s="20"/>
    </row>
    <row r="4" spans="1:54">
      <c r="A4" s="16"/>
      <c r="B4" s="161" t="s">
        <v>56</v>
      </c>
      <c r="C4" s="161"/>
      <c r="D4" s="161"/>
      <c r="E4" s="161"/>
      <c r="F4" s="161"/>
      <c r="G4" s="161"/>
      <c r="H4" s="161"/>
      <c r="I4" s="17"/>
      <c r="J4" s="18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0"/>
      <c r="AT4" s="19"/>
      <c r="AU4" s="19"/>
      <c r="AV4" s="19"/>
      <c r="AW4" s="19"/>
      <c r="AX4" s="19"/>
      <c r="AY4" s="19"/>
      <c r="AZ4" s="19"/>
      <c r="BA4" s="19"/>
      <c r="BB4" s="20"/>
    </row>
    <row r="5" spans="1:54">
      <c r="A5" s="16"/>
      <c r="B5" s="19"/>
      <c r="C5" s="19"/>
      <c r="D5" s="19"/>
      <c r="E5" s="19"/>
      <c r="F5" s="19"/>
      <c r="G5" s="19"/>
      <c r="H5" s="19"/>
      <c r="I5" s="17"/>
      <c r="J5" s="18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20"/>
      <c r="AT5" s="19"/>
      <c r="AU5" s="19"/>
      <c r="AV5" s="19"/>
      <c r="AW5" s="19"/>
      <c r="AX5" s="19"/>
      <c r="AY5" s="19"/>
      <c r="AZ5" s="19"/>
      <c r="BA5" s="19"/>
      <c r="BB5" s="20"/>
    </row>
    <row r="6" spans="1:54">
      <c r="A6" s="16"/>
      <c r="B6" s="19"/>
      <c r="C6" s="19"/>
      <c r="D6" s="19"/>
      <c r="E6" s="19"/>
      <c r="F6" s="19"/>
      <c r="G6" s="19"/>
      <c r="H6" s="19"/>
      <c r="I6" s="17"/>
      <c r="J6" s="1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20"/>
      <c r="AT6" s="19"/>
      <c r="AU6" s="19"/>
      <c r="AV6" s="19"/>
      <c r="AW6" s="19"/>
      <c r="AX6" s="19"/>
      <c r="AY6" s="19"/>
      <c r="AZ6" s="19"/>
      <c r="BA6" s="19"/>
      <c r="BB6" s="20"/>
    </row>
    <row r="7" spans="1:54">
      <c r="A7" s="16"/>
      <c r="B7" s="19"/>
      <c r="C7" s="19"/>
      <c r="D7" s="19"/>
      <c r="E7" s="19"/>
      <c r="F7" s="19"/>
      <c r="G7" s="19"/>
      <c r="H7" s="19"/>
      <c r="I7" s="17"/>
      <c r="J7" s="1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20"/>
      <c r="AT7" s="19"/>
      <c r="AU7" s="19"/>
      <c r="AV7" s="19"/>
      <c r="AW7" s="19"/>
      <c r="AX7" s="19"/>
      <c r="AY7" s="19"/>
      <c r="AZ7" s="19"/>
      <c r="BA7" s="19"/>
      <c r="BB7" s="20"/>
    </row>
    <row r="8" spans="1:54">
      <c r="A8" s="16"/>
      <c r="B8" s="19"/>
      <c r="C8" s="19"/>
      <c r="D8" s="19"/>
      <c r="E8" s="19"/>
      <c r="F8" s="19"/>
      <c r="G8" s="19"/>
      <c r="H8" s="19"/>
      <c r="I8" s="17"/>
      <c r="J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20"/>
      <c r="AT8" s="19"/>
      <c r="AU8" s="19"/>
      <c r="AV8" s="19"/>
      <c r="AW8" s="19"/>
      <c r="AX8" s="19"/>
      <c r="AY8" s="19"/>
      <c r="AZ8" s="19"/>
      <c r="BA8" s="19"/>
      <c r="BB8" s="20"/>
    </row>
    <row r="9" spans="1:54">
      <c r="A9" s="16"/>
      <c r="B9" s="161"/>
      <c r="C9" s="161"/>
      <c r="D9" s="161"/>
      <c r="E9" s="161"/>
      <c r="F9" s="161"/>
      <c r="G9" s="161"/>
      <c r="H9" s="161"/>
      <c r="I9" s="17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60"/>
      <c r="X9" s="160"/>
      <c r="Y9" s="160"/>
      <c r="Z9" s="160"/>
      <c r="AA9" s="160"/>
      <c r="AB9" s="160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20"/>
      <c r="AT9" s="19"/>
      <c r="AU9" s="19"/>
      <c r="AV9" s="19"/>
      <c r="AW9" s="19"/>
      <c r="AX9" s="19"/>
      <c r="AY9" s="19"/>
      <c r="AZ9" s="19"/>
      <c r="BA9" s="19"/>
      <c r="BB9" s="20"/>
    </row>
    <row r="10" spans="1:54">
      <c r="A10" s="168"/>
      <c r="B10" s="169"/>
      <c r="C10" s="169"/>
      <c r="D10" s="169"/>
      <c r="E10" s="169"/>
      <c r="F10" s="169"/>
      <c r="G10" s="169"/>
      <c r="H10" s="169"/>
      <c r="I10" s="169"/>
      <c r="J10" s="18"/>
      <c r="K10" s="19"/>
      <c r="L10" s="19"/>
      <c r="M10" s="19"/>
      <c r="N10" s="19"/>
      <c r="O10" s="19"/>
      <c r="P10" s="160"/>
      <c r="Q10" s="160"/>
      <c r="R10" s="160"/>
      <c r="S10" s="160"/>
      <c r="T10" s="160"/>
      <c r="U10" s="160"/>
      <c r="V10" s="160"/>
      <c r="W10" s="19"/>
      <c r="X10" s="161" t="s">
        <v>58</v>
      </c>
      <c r="Y10" s="161"/>
      <c r="Z10" s="161"/>
      <c r="AA10" s="161"/>
      <c r="AB10" s="161"/>
      <c r="AC10" s="161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T10" s="19"/>
      <c r="AU10" s="19"/>
      <c r="AV10" s="19"/>
      <c r="AW10" s="19"/>
      <c r="AX10" s="19"/>
      <c r="AY10" s="19"/>
      <c r="AZ10" s="19"/>
      <c r="BA10" s="19"/>
      <c r="BB10" s="20"/>
    </row>
    <row r="11" spans="1:54">
      <c r="A11" s="16"/>
      <c r="B11" s="17"/>
      <c r="C11" s="17"/>
      <c r="D11" s="17"/>
      <c r="E11" s="17"/>
      <c r="F11" s="17"/>
      <c r="G11" s="17"/>
      <c r="H11" s="17"/>
      <c r="I11" s="17"/>
      <c r="J11" s="18"/>
      <c r="K11" s="19"/>
      <c r="L11" s="19"/>
      <c r="M11" s="19"/>
      <c r="N11" s="19"/>
      <c r="O11" s="19"/>
      <c r="P11" s="23"/>
      <c r="Q11" s="23"/>
      <c r="R11" s="23"/>
      <c r="S11" s="23"/>
      <c r="T11" s="23"/>
      <c r="U11" s="23"/>
      <c r="V11" s="2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20"/>
      <c r="AT11" s="19"/>
      <c r="AU11" s="19"/>
      <c r="AV11" s="19"/>
      <c r="AW11" s="19"/>
      <c r="AX11" s="19"/>
      <c r="AY11" s="19"/>
      <c r="AZ11" s="19"/>
      <c r="BA11" s="19"/>
      <c r="BB11" s="20"/>
    </row>
    <row r="12" spans="1:54">
      <c r="A12" s="18"/>
      <c r="B12" s="19"/>
      <c r="C12" s="19"/>
      <c r="D12" s="19"/>
      <c r="E12" s="19"/>
      <c r="F12" s="19"/>
      <c r="G12" s="19"/>
      <c r="H12" s="19"/>
      <c r="I12" s="19"/>
      <c r="J12" s="18"/>
      <c r="K12" s="19"/>
      <c r="L12" s="19"/>
      <c r="M12" s="19"/>
      <c r="N12" s="19"/>
      <c r="O12" s="24"/>
      <c r="P12" s="24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20"/>
      <c r="AT12" s="19"/>
      <c r="AU12" s="19"/>
      <c r="AV12" s="19"/>
      <c r="AW12" s="19"/>
      <c r="AX12" s="19"/>
      <c r="AY12" s="19"/>
      <c r="AZ12" s="19"/>
      <c r="BA12" s="19"/>
      <c r="BB12" s="20"/>
    </row>
    <row r="13" spans="1:54">
      <c r="A13" s="18"/>
      <c r="B13" s="19"/>
      <c r="C13" s="19"/>
      <c r="D13" s="19"/>
      <c r="E13" s="19"/>
      <c r="F13" s="19"/>
      <c r="G13" s="19"/>
      <c r="H13" s="19"/>
      <c r="I13" s="19"/>
      <c r="J13" s="18"/>
      <c r="K13" s="19"/>
      <c r="L13" s="19"/>
      <c r="M13" s="19"/>
      <c r="N13" s="19"/>
      <c r="O13" s="170">
        <v>0.5</v>
      </c>
      <c r="P13" s="170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5"/>
      <c r="AB13" s="25"/>
      <c r="AC13" s="25"/>
      <c r="AD13" s="25"/>
      <c r="AE13" s="25"/>
      <c r="AF13" s="25"/>
      <c r="AG13" s="26"/>
      <c r="AH13" s="26"/>
      <c r="AI13" s="23"/>
      <c r="AJ13" s="23"/>
      <c r="AK13" s="23"/>
      <c r="AL13" s="19"/>
      <c r="AM13" s="19"/>
      <c r="AN13" s="19"/>
      <c r="AO13" s="19"/>
      <c r="AP13" s="19"/>
      <c r="AQ13" s="19"/>
      <c r="AR13" s="19"/>
      <c r="AS13" s="20"/>
      <c r="AT13" s="19"/>
      <c r="AU13" s="19"/>
      <c r="AV13" s="19"/>
      <c r="AW13" s="19"/>
      <c r="AX13" s="19"/>
      <c r="AY13" s="19"/>
      <c r="AZ13" s="19"/>
      <c r="BA13" s="19"/>
      <c r="BB13" s="20"/>
    </row>
    <row r="14" spans="1:54" ht="13.5" customHeight="1">
      <c r="A14" s="18"/>
      <c r="B14" s="19"/>
      <c r="C14" s="19"/>
      <c r="D14" s="19"/>
      <c r="E14" s="19"/>
      <c r="F14" s="19"/>
      <c r="G14" s="19"/>
      <c r="H14" s="19"/>
      <c r="I14" s="19"/>
      <c r="J14" s="18"/>
      <c r="K14" s="19"/>
      <c r="L14" s="27"/>
      <c r="M14" s="27"/>
      <c r="N14" s="19"/>
      <c r="O14" s="170"/>
      <c r="P14" s="170"/>
      <c r="Q14" s="19"/>
      <c r="R14" s="19"/>
      <c r="S14" s="19"/>
      <c r="T14" s="171"/>
      <c r="U14" s="171"/>
      <c r="V14" s="171"/>
      <c r="W14" s="19"/>
      <c r="X14" s="19"/>
      <c r="Y14" s="19"/>
      <c r="Z14" s="19"/>
      <c r="AA14" s="28"/>
      <c r="AB14" s="28"/>
      <c r="AC14" s="28"/>
      <c r="AD14" s="28"/>
      <c r="AE14" s="28"/>
      <c r="AF14" s="28"/>
      <c r="AG14" s="29"/>
      <c r="AH14" s="29"/>
      <c r="AI14" s="23"/>
      <c r="AJ14" s="23"/>
      <c r="AK14" s="23"/>
      <c r="AL14" s="23"/>
      <c r="AM14" s="19"/>
      <c r="AN14" s="19"/>
      <c r="AO14" s="19"/>
      <c r="AP14" s="19"/>
      <c r="AQ14" s="19"/>
      <c r="AR14" s="19"/>
      <c r="AS14" s="20"/>
      <c r="AT14" s="19"/>
      <c r="AU14" s="19"/>
      <c r="AV14" s="19"/>
      <c r="AW14" s="19"/>
      <c r="AX14" s="19"/>
      <c r="AY14" s="19"/>
      <c r="AZ14" s="19"/>
      <c r="BA14" s="19"/>
      <c r="BB14" s="20"/>
    </row>
    <row r="15" spans="1:54">
      <c r="A15" s="18"/>
      <c r="B15" s="19"/>
      <c r="C15" s="19"/>
      <c r="D15" s="19"/>
      <c r="E15" s="19"/>
      <c r="F15" s="19"/>
      <c r="G15" s="19"/>
      <c r="H15" s="19"/>
      <c r="I15" s="19"/>
      <c r="J15" s="18"/>
      <c r="K15" s="19"/>
      <c r="L15" s="27"/>
      <c r="M15" s="170">
        <f>O13+O15</f>
        <v>1.4</v>
      </c>
      <c r="N15" s="170"/>
      <c r="O15" s="170">
        <v>0.9</v>
      </c>
      <c r="P15" s="170"/>
      <c r="Q15" s="19"/>
      <c r="R15" s="19"/>
      <c r="S15" s="19"/>
      <c r="T15" s="171"/>
      <c r="U15" s="171"/>
      <c r="V15" s="171"/>
      <c r="W15" s="30"/>
      <c r="X15" s="30"/>
      <c r="Y15" s="30"/>
      <c r="Z15" s="19"/>
      <c r="AA15" s="31"/>
      <c r="AB15" s="32"/>
      <c r="AC15" s="32"/>
      <c r="AD15" s="32"/>
      <c r="AE15" s="32"/>
      <c r="AF15" s="32"/>
      <c r="AG15" s="32"/>
      <c r="AH15" s="33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20"/>
      <c r="AT15" s="19"/>
      <c r="AU15" s="19"/>
      <c r="AV15" s="19"/>
      <c r="AW15" s="19"/>
      <c r="AX15" s="19"/>
      <c r="AY15" s="19"/>
      <c r="AZ15" s="19"/>
      <c r="BA15" s="19"/>
      <c r="BB15" s="20"/>
    </row>
    <row r="16" spans="1:54" ht="13.5" customHeight="1">
      <c r="A16" s="18"/>
      <c r="B16" s="19"/>
      <c r="C16" s="19"/>
      <c r="D16" s="19"/>
      <c r="E16" s="19"/>
      <c r="F16" s="19"/>
      <c r="G16" s="19"/>
      <c r="H16" s="19"/>
      <c r="I16" s="19"/>
      <c r="J16" s="18"/>
      <c r="K16" s="19"/>
      <c r="L16" s="27"/>
      <c r="M16" s="170"/>
      <c r="N16" s="170"/>
      <c r="O16" s="170"/>
      <c r="P16" s="170"/>
      <c r="Q16" s="19"/>
      <c r="R16" s="19"/>
      <c r="S16" s="19"/>
      <c r="T16" s="171"/>
      <c r="U16" s="171"/>
      <c r="V16" s="171"/>
      <c r="W16" s="30"/>
      <c r="X16" s="30"/>
      <c r="Y16" s="30"/>
      <c r="Z16" s="19"/>
      <c r="AA16" s="31"/>
      <c r="AB16" s="32"/>
      <c r="AC16" s="32"/>
      <c r="AD16" s="32"/>
      <c r="AE16" s="32"/>
      <c r="AF16" s="34"/>
      <c r="AG16" s="35"/>
      <c r="AH16" s="36"/>
      <c r="AI16" s="166" t="s">
        <v>21</v>
      </c>
      <c r="AJ16" s="166"/>
      <c r="AK16" s="166"/>
      <c r="AL16" s="166"/>
      <c r="AM16" s="166"/>
      <c r="AN16" s="37"/>
      <c r="AO16" s="19"/>
      <c r="AP16" s="19"/>
      <c r="AQ16" s="19"/>
      <c r="AR16" s="19"/>
      <c r="AS16" s="20"/>
      <c r="AT16" s="19"/>
      <c r="AU16" s="19"/>
      <c r="AV16" s="19"/>
      <c r="AW16" s="19"/>
      <c r="AX16" s="19"/>
      <c r="AY16" s="19"/>
      <c r="AZ16" s="19"/>
      <c r="BA16" s="19"/>
      <c r="BB16" s="20"/>
    </row>
    <row r="17" spans="1:54" ht="13.5" customHeight="1">
      <c r="A17" s="18"/>
      <c r="B17" s="19"/>
      <c r="C17" s="19"/>
      <c r="D17" s="19"/>
      <c r="E17" s="19"/>
      <c r="F17" s="19"/>
      <c r="G17" s="19"/>
      <c r="H17" s="19"/>
      <c r="I17" s="19"/>
      <c r="J17" s="18"/>
      <c r="K17" s="19"/>
      <c r="L17" s="27"/>
      <c r="M17" s="170"/>
      <c r="N17" s="170"/>
      <c r="O17" s="170"/>
      <c r="P17" s="170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32"/>
      <c r="AB17" s="32"/>
      <c r="AC17" s="32"/>
      <c r="AD17" s="32"/>
      <c r="AE17" s="32"/>
      <c r="AF17" s="34"/>
      <c r="AG17" s="34"/>
      <c r="AH17" s="34"/>
      <c r="AI17" s="166" t="s">
        <v>22</v>
      </c>
      <c r="AJ17" s="166"/>
      <c r="AK17" s="166"/>
      <c r="AL17" s="166"/>
      <c r="AM17" s="166"/>
      <c r="AN17" s="38"/>
      <c r="AO17" s="38"/>
      <c r="AP17" s="19"/>
      <c r="AQ17" s="19"/>
      <c r="AR17" s="19"/>
      <c r="AS17" s="20"/>
      <c r="AT17" s="19"/>
      <c r="AU17" s="19"/>
      <c r="AV17" s="19"/>
      <c r="AW17" s="19"/>
      <c r="AX17" s="19"/>
      <c r="AY17" s="19"/>
      <c r="AZ17" s="19"/>
      <c r="BA17" s="19"/>
      <c r="BB17" s="20"/>
    </row>
    <row r="18" spans="1:54" ht="13.5" customHeight="1">
      <c r="A18" s="18"/>
      <c r="B18" s="19"/>
      <c r="C18" s="19"/>
      <c r="D18" s="19"/>
      <c r="E18" s="19"/>
      <c r="F18" s="19"/>
      <c r="G18" s="19"/>
      <c r="H18" s="19"/>
      <c r="I18" s="19"/>
      <c r="J18" s="18"/>
      <c r="K18" s="19"/>
      <c r="L18" s="19"/>
      <c r="M18" s="39"/>
      <c r="N18" s="39"/>
      <c r="O18" s="170"/>
      <c r="P18" s="170"/>
      <c r="Q18" s="40"/>
      <c r="R18" s="40"/>
      <c r="S18" s="19"/>
      <c r="T18" s="19"/>
      <c r="U18" s="19"/>
      <c r="V18" s="19"/>
      <c r="W18" s="19"/>
      <c r="X18" s="19"/>
      <c r="Y18" s="19"/>
      <c r="Z18" s="19"/>
      <c r="AA18" s="32"/>
      <c r="AB18" s="32"/>
      <c r="AC18" s="32"/>
      <c r="AD18" s="32"/>
      <c r="AE18" s="32"/>
      <c r="AF18" s="34"/>
      <c r="AG18" s="34"/>
      <c r="AH18" s="34"/>
      <c r="AI18" s="38"/>
      <c r="AJ18" s="38"/>
      <c r="AK18" s="38"/>
      <c r="AL18" s="38"/>
      <c r="AM18" s="38"/>
      <c r="AN18" s="38"/>
      <c r="AO18" s="38"/>
      <c r="AP18" s="19"/>
      <c r="AQ18" s="19"/>
      <c r="AR18" s="19"/>
      <c r="AS18" s="20"/>
      <c r="AT18" s="19"/>
      <c r="AU18" s="19"/>
      <c r="AV18" s="19"/>
      <c r="AW18" s="19"/>
      <c r="AX18" s="19"/>
      <c r="AY18" s="19"/>
      <c r="AZ18" s="19"/>
      <c r="BA18" s="19"/>
      <c r="BB18" s="20"/>
    </row>
    <row r="19" spans="1:54">
      <c r="A19" s="18"/>
      <c r="B19" s="19"/>
      <c r="C19" s="19"/>
      <c r="D19" s="19"/>
      <c r="E19" s="19"/>
      <c r="F19" s="19"/>
      <c r="G19" s="19"/>
      <c r="H19" s="19"/>
      <c r="I19" s="19"/>
      <c r="J19" s="18"/>
      <c r="K19" s="19"/>
      <c r="L19" s="19"/>
      <c r="M19" s="38"/>
      <c r="N19" s="38"/>
      <c r="O19" s="170"/>
      <c r="P19" s="170"/>
      <c r="Q19" s="40"/>
      <c r="R19" s="40"/>
      <c r="S19" s="19"/>
      <c r="T19" s="19"/>
      <c r="U19" s="19"/>
      <c r="V19" s="19"/>
      <c r="W19" s="19"/>
      <c r="X19" s="19"/>
      <c r="Y19" s="19"/>
      <c r="Z19" s="41"/>
      <c r="AA19" s="32"/>
      <c r="AB19" s="32"/>
      <c r="AC19" s="32"/>
      <c r="AD19" s="32"/>
      <c r="AE19" s="32"/>
      <c r="AF19" s="32"/>
      <c r="AG19" s="32"/>
      <c r="AH19" s="32"/>
      <c r="AI19" s="41"/>
      <c r="AJ19" s="19"/>
      <c r="AK19" s="19"/>
      <c r="AL19" s="19"/>
      <c r="AM19" s="19"/>
      <c r="AN19" s="19"/>
      <c r="AO19" s="19"/>
      <c r="AP19" s="19"/>
      <c r="AQ19" s="19"/>
      <c r="AR19" s="19"/>
      <c r="AS19" s="20"/>
      <c r="AT19" s="19"/>
      <c r="AU19" s="19"/>
      <c r="AV19" s="19"/>
      <c r="AW19" s="19"/>
      <c r="AX19" s="19"/>
      <c r="AY19" s="19"/>
      <c r="AZ19" s="19"/>
      <c r="BA19" s="19"/>
      <c r="BB19" s="20"/>
    </row>
    <row r="20" spans="1:54">
      <c r="A20" s="18"/>
      <c r="B20" s="19"/>
      <c r="C20" s="19"/>
      <c r="D20" s="19"/>
      <c r="E20" s="19"/>
      <c r="F20" s="19"/>
      <c r="G20" s="19"/>
      <c r="H20" s="19"/>
      <c r="I20" s="19"/>
      <c r="J20" s="18"/>
      <c r="K20" s="19"/>
      <c r="L20" s="19"/>
      <c r="M20" s="38"/>
      <c r="N20" s="38"/>
      <c r="O20" s="172"/>
      <c r="P20" s="172"/>
      <c r="Q20" s="42"/>
      <c r="R20" s="42"/>
      <c r="S20" s="43"/>
      <c r="T20" s="43"/>
      <c r="U20" s="19"/>
      <c r="V20" s="19"/>
      <c r="W20" s="19"/>
      <c r="X20" s="44"/>
      <c r="Y20" s="44"/>
      <c r="Z20" s="28"/>
      <c r="AA20" s="45"/>
      <c r="AB20" s="45"/>
      <c r="AC20" s="45"/>
      <c r="AD20" s="46"/>
      <c r="AE20" s="46"/>
      <c r="AF20" s="46"/>
      <c r="AG20" s="45"/>
      <c r="AH20" s="45"/>
      <c r="AI20" s="28"/>
      <c r="AJ20" s="44"/>
      <c r="AK20" s="44"/>
      <c r="AL20" s="19"/>
      <c r="AM20" s="38"/>
      <c r="AN20" s="38"/>
      <c r="AO20" s="38"/>
      <c r="AP20" s="38"/>
      <c r="AQ20" s="38"/>
      <c r="AR20" s="19"/>
      <c r="AS20" s="20"/>
      <c r="AT20" s="19"/>
      <c r="AU20" s="19"/>
      <c r="AV20" s="19"/>
      <c r="AW20" s="19"/>
      <c r="AX20" s="19"/>
      <c r="AY20" s="19"/>
      <c r="AZ20" s="19"/>
      <c r="BA20" s="19"/>
      <c r="BB20" s="20"/>
    </row>
    <row r="21" spans="1:54">
      <c r="A21" s="18"/>
      <c r="B21" s="19"/>
      <c r="C21" s="19"/>
      <c r="D21" s="19"/>
      <c r="E21" s="19"/>
      <c r="F21" s="19"/>
      <c r="G21" s="19"/>
      <c r="H21" s="19"/>
      <c r="I21" s="19"/>
      <c r="J21" s="18"/>
      <c r="K21" s="19"/>
      <c r="L21" s="19"/>
      <c r="M21" s="164"/>
      <c r="N21" s="19"/>
      <c r="O21" s="19"/>
      <c r="P21" s="19"/>
      <c r="Q21" s="19"/>
      <c r="R21" s="19"/>
      <c r="S21" s="48"/>
      <c r="T21" s="48"/>
      <c r="U21" s="19"/>
      <c r="V21" s="19"/>
      <c r="W21" s="19"/>
      <c r="X21" s="19"/>
      <c r="Y21" s="19"/>
      <c r="Z21" s="19"/>
      <c r="AA21" s="19"/>
      <c r="AB21" s="19"/>
      <c r="AC21" s="19"/>
      <c r="AD21" s="48"/>
      <c r="AE21" s="48"/>
      <c r="AF21" s="4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20"/>
      <c r="AT21" s="19"/>
      <c r="AU21" s="19"/>
      <c r="AV21" s="19"/>
      <c r="AW21" s="19"/>
      <c r="AX21" s="19"/>
      <c r="AY21" s="19"/>
      <c r="AZ21" s="19"/>
      <c r="BA21" s="19"/>
      <c r="BB21" s="20"/>
    </row>
    <row r="22" spans="1:54">
      <c r="A22" s="18"/>
      <c r="B22" s="19"/>
      <c r="C22" s="19"/>
      <c r="D22" s="19"/>
      <c r="E22" s="19"/>
      <c r="F22" s="19"/>
      <c r="G22" s="19"/>
      <c r="H22" s="19"/>
      <c r="I22" s="19"/>
      <c r="J22" s="18"/>
      <c r="K22" s="19"/>
      <c r="L22" s="19"/>
      <c r="M22" s="164"/>
      <c r="N22" s="19"/>
      <c r="O22" s="19"/>
      <c r="P22" s="19"/>
      <c r="Q22" s="19"/>
      <c r="R22" s="19"/>
      <c r="S22" s="19"/>
      <c r="T22" s="19"/>
      <c r="U22" s="19"/>
      <c r="V22" s="19"/>
      <c r="W22" s="161">
        <v>0.3</v>
      </c>
      <c r="X22" s="161"/>
      <c r="Y22" s="161"/>
      <c r="Z22" s="161"/>
      <c r="AA22" s="19"/>
      <c r="AB22" s="19"/>
      <c r="AC22" s="161">
        <v>0.5</v>
      </c>
      <c r="AD22" s="161"/>
      <c r="AE22" s="161"/>
      <c r="AF22" s="161"/>
      <c r="AG22" s="19"/>
      <c r="AH22" s="19"/>
      <c r="AI22" s="161">
        <v>0.3</v>
      </c>
      <c r="AJ22" s="161"/>
      <c r="AK22" s="161"/>
      <c r="AL22" s="49"/>
      <c r="AM22" s="167"/>
      <c r="AN22" s="167"/>
      <c r="AO22" s="167"/>
      <c r="AP22" s="19"/>
      <c r="AQ22" s="19"/>
      <c r="AR22" s="19"/>
      <c r="AS22" s="20"/>
      <c r="AT22" s="19"/>
      <c r="AU22" s="19"/>
      <c r="AV22" s="19"/>
      <c r="AW22" s="19"/>
      <c r="AX22" s="19"/>
      <c r="AY22" s="19"/>
      <c r="AZ22" s="19"/>
      <c r="BA22" s="19"/>
      <c r="BB22" s="20"/>
    </row>
    <row r="23" spans="1:54">
      <c r="A23" s="18"/>
      <c r="B23" s="19"/>
      <c r="C23" s="19"/>
      <c r="D23" s="19"/>
      <c r="E23" s="19"/>
      <c r="F23" s="19"/>
      <c r="G23" s="19"/>
      <c r="H23" s="19"/>
      <c r="I23" s="19"/>
      <c r="J23" s="18"/>
      <c r="K23" s="19"/>
      <c r="L23" s="19"/>
      <c r="M23" s="164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50"/>
      <c r="AE23" s="50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20"/>
      <c r="AT23" s="19"/>
      <c r="AU23" s="19"/>
      <c r="AV23" s="19"/>
      <c r="AW23" s="19"/>
      <c r="AX23" s="19"/>
      <c r="AY23" s="19"/>
      <c r="AZ23" s="19"/>
      <c r="BA23" s="19"/>
      <c r="BB23" s="20"/>
    </row>
    <row r="24" spans="1:54">
      <c r="A24" s="18"/>
      <c r="B24" s="19"/>
      <c r="C24" s="19"/>
      <c r="D24" s="19"/>
      <c r="E24" s="19"/>
      <c r="F24" s="19"/>
      <c r="G24" s="19"/>
      <c r="H24" s="19"/>
      <c r="I24" s="19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64">
        <f>W22+AC22+AI22</f>
        <v>1.1000000000000001</v>
      </c>
      <c r="AD24" s="164"/>
      <c r="AE24" s="164"/>
      <c r="AF24" s="164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20"/>
      <c r="AT24" s="19"/>
      <c r="AU24" s="19"/>
      <c r="AV24" s="19"/>
      <c r="AW24" s="19"/>
      <c r="AX24" s="19"/>
      <c r="AY24" s="19"/>
      <c r="AZ24" s="19"/>
      <c r="BA24" s="19"/>
      <c r="BB24" s="20"/>
    </row>
    <row r="25" spans="1:54">
      <c r="A25" s="18"/>
      <c r="B25" s="19"/>
      <c r="C25" s="19"/>
      <c r="D25" s="19"/>
      <c r="E25" s="19"/>
      <c r="F25" s="19"/>
      <c r="G25" s="19"/>
      <c r="H25" s="19"/>
      <c r="I25" s="19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30"/>
      <c r="AD25" s="30"/>
      <c r="AE25" s="30"/>
      <c r="AF25" s="30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20"/>
      <c r="AT25" s="19"/>
      <c r="AU25" s="19"/>
      <c r="AV25" s="19"/>
      <c r="AW25" s="19"/>
      <c r="AX25" s="19"/>
      <c r="AY25" s="19"/>
      <c r="AZ25" s="19"/>
      <c r="BA25" s="19"/>
      <c r="BB25" s="20"/>
    </row>
    <row r="26" spans="1:54">
      <c r="A26" s="18"/>
      <c r="B26" s="19"/>
      <c r="C26" s="19"/>
      <c r="D26" s="19"/>
      <c r="E26" s="19"/>
      <c r="F26" s="19"/>
      <c r="G26" s="19"/>
      <c r="H26" s="19"/>
      <c r="I26" s="19"/>
      <c r="J26" s="18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8"/>
      <c r="AD26" s="38"/>
      <c r="AE26" s="38"/>
      <c r="AF26" s="3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20"/>
      <c r="AT26" s="19"/>
      <c r="AU26" s="19"/>
      <c r="AV26" s="19"/>
      <c r="AW26" s="19"/>
      <c r="AX26" s="19"/>
      <c r="AY26" s="19"/>
      <c r="AZ26" s="19"/>
      <c r="BA26" s="19"/>
      <c r="BB26" s="20"/>
    </row>
    <row r="27" spans="1:54" ht="12.75" customHeight="1">
      <c r="A27" s="51"/>
      <c r="B27" s="52"/>
      <c r="C27" s="52"/>
      <c r="D27" s="52"/>
      <c r="E27" s="52"/>
      <c r="F27" s="52"/>
      <c r="G27" s="52"/>
      <c r="H27" s="52"/>
      <c r="I27" s="52"/>
      <c r="J27" s="51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3"/>
      <c r="AT27" s="52"/>
      <c r="AU27" s="52"/>
      <c r="AV27" s="52"/>
      <c r="AW27" s="52"/>
      <c r="AX27" s="52"/>
      <c r="AY27" s="52"/>
      <c r="AZ27" s="52"/>
      <c r="BA27" s="52"/>
      <c r="BB27" s="53"/>
    </row>
    <row r="28" spans="1:54" ht="12.75" customHeight="1">
      <c r="A28" s="18"/>
      <c r="B28" s="161" t="s">
        <v>23</v>
      </c>
      <c r="C28" s="161"/>
      <c r="D28" s="161"/>
      <c r="E28" s="161"/>
      <c r="F28" s="161"/>
      <c r="G28" s="161"/>
      <c r="H28" s="161"/>
      <c r="I28" s="20"/>
      <c r="J28" s="18"/>
      <c r="K28" s="161" t="s">
        <v>24</v>
      </c>
      <c r="L28" s="164" t="s">
        <v>25</v>
      </c>
      <c r="M28" s="164">
        <f>AC24</f>
        <v>1.1000000000000001</v>
      </c>
      <c r="N28" s="164"/>
      <c r="O28" s="164"/>
      <c r="P28" s="161" t="s">
        <v>26</v>
      </c>
      <c r="Q28" s="164">
        <f>AC24</f>
        <v>1.1000000000000001</v>
      </c>
      <c r="R28" s="164"/>
      <c r="S28" s="164"/>
      <c r="T28" s="164" t="s">
        <v>27</v>
      </c>
      <c r="U28" s="161" t="s">
        <v>28</v>
      </c>
      <c r="V28" s="161" t="s">
        <v>25</v>
      </c>
      <c r="W28" s="164">
        <f>AC24+M15*0.3*2</f>
        <v>1.94</v>
      </c>
      <c r="X28" s="164"/>
      <c r="Y28" s="164"/>
      <c r="Z28" s="161" t="s">
        <v>26</v>
      </c>
      <c r="AA28" s="164">
        <f>W28</f>
        <v>1.94</v>
      </c>
      <c r="AB28" s="164"/>
      <c r="AC28" s="164"/>
      <c r="AD28" s="160" t="s">
        <v>27</v>
      </c>
      <c r="AE28" s="161" t="s">
        <v>29</v>
      </c>
      <c r="AF28" s="161" t="s">
        <v>26</v>
      </c>
      <c r="AG28" s="164">
        <f>M15</f>
        <v>1.4</v>
      </c>
      <c r="AH28" s="164"/>
      <c r="AI28" s="164"/>
      <c r="AJ28" s="161" t="s">
        <v>26</v>
      </c>
      <c r="AK28" s="161">
        <v>1</v>
      </c>
      <c r="AL28" s="165" t="s">
        <v>30</v>
      </c>
      <c r="AM28" s="161">
        <v>2</v>
      </c>
      <c r="AN28" s="23"/>
      <c r="AO28" s="23"/>
      <c r="AP28" s="54"/>
      <c r="AQ28" s="54"/>
      <c r="AR28" s="161" t="s">
        <v>31</v>
      </c>
      <c r="AS28" s="162"/>
      <c r="AT28" s="159">
        <f>((M28*Q28)+(W28*AA28))*AG28*0.5</f>
        <v>3.4815200000000002</v>
      </c>
      <c r="AU28" s="160"/>
      <c r="AV28" s="160"/>
      <c r="AW28" s="160"/>
      <c r="AX28" s="160"/>
      <c r="AY28" s="161" t="s">
        <v>32</v>
      </c>
      <c r="AZ28" s="161"/>
      <c r="BA28" s="161"/>
      <c r="BB28" s="162"/>
    </row>
    <row r="29" spans="1:54" ht="12.75" customHeight="1">
      <c r="A29" s="18"/>
      <c r="B29" s="161"/>
      <c r="C29" s="161"/>
      <c r="D29" s="161"/>
      <c r="E29" s="161"/>
      <c r="F29" s="161"/>
      <c r="G29" s="161"/>
      <c r="H29" s="161"/>
      <c r="I29" s="20"/>
      <c r="J29" s="18"/>
      <c r="K29" s="161"/>
      <c r="L29" s="164"/>
      <c r="M29" s="164"/>
      <c r="N29" s="164"/>
      <c r="O29" s="164"/>
      <c r="P29" s="161"/>
      <c r="Q29" s="164"/>
      <c r="R29" s="164"/>
      <c r="S29" s="164"/>
      <c r="T29" s="164"/>
      <c r="U29" s="161"/>
      <c r="V29" s="161"/>
      <c r="W29" s="164"/>
      <c r="X29" s="164"/>
      <c r="Y29" s="164"/>
      <c r="Z29" s="161"/>
      <c r="AA29" s="164"/>
      <c r="AB29" s="164"/>
      <c r="AC29" s="164"/>
      <c r="AD29" s="160"/>
      <c r="AE29" s="161"/>
      <c r="AF29" s="161"/>
      <c r="AG29" s="164"/>
      <c r="AH29" s="164"/>
      <c r="AI29" s="164"/>
      <c r="AJ29" s="161"/>
      <c r="AK29" s="161"/>
      <c r="AL29" s="161"/>
      <c r="AM29" s="161"/>
      <c r="AN29" s="23"/>
      <c r="AO29" s="23"/>
      <c r="AP29" s="19"/>
      <c r="AQ29" s="19"/>
      <c r="AR29" s="161"/>
      <c r="AS29" s="162"/>
      <c r="AT29" s="159"/>
      <c r="AU29" s="160"/>
      <c r="AV29" s="160"/>
      <c r="AW29" s="160"/>
      <c r="AX29" s="160"/>
      <c r="AY29" s="161"/>
      <c r="AZ29" s="161"/>
      <c r="BA29" s="161"/>
      <c r="BB29" s="162"/>
    </row>
    <row r="30" spans="1:54" ht="12.75" customHeight="1">
      <c r="A30" s="56"/>
      <c r="B30" s="57"/>
      <c r="C30" s="57"/>
      <c r="D30" s="57"/>
      <c r="E30" s="57"/>
      <c r="F30" s="57"/>
      <c r="G30" s="57"/>
      <c r="H30" s="57"/>
      <c r="I30" s="57"/>
      <c r="J30" s="56"/>
      <c r="K30" s="57"/>
      <c r="L30" s="58"/>
      <c r="M30" s="58"/>
      <c r="N30" s="58"/>
      <c r="O30" s="57"/>
      <c r="P30" s="57"/>
      <c r="Q30" s="58"/>
      <c r="R30" s="58"/>
      <c r="S30" s="58"/>
      <c r="T30" s="58"/>
      <c r="U30" s="57"/>
      <c r="V30" s="57"/>
      <c r="W30" s="59"/>
      <c r="X30" s="59"/>
      <c r="Y30" s="59"/>
      <c r="Z30" s="57"/>
      <c r="AA30" s="57"/>
      <c r="AB30" s="59"/>
      <c r="AC30" s="59"/>
      <c r="AD30" s="59"/>
      <c r="AE30" s="57"/>
      <c r="AF30" s="57"/>
      <c r="AG30" s="58"/>
      <c r="AH30" s="58"/>
      <c r="AI30" s="57"/>
      <c r="AJ30" s="57"/>
      <c r="AK30" s="57"/>
      <c r="AL30" s="57"/>
      <c r="AM30" s="59"/>
      <c r="AN30" s="59"/>
      <c r="AO30" s="59"/>
      <c r="AP30" s="57"/>
      <c r="AQ30" s="57"/>
      <c r="AR30" s="57"/>
      <c r="AS30" s="60"/>
      <c r="AT30" s="57"/>
      <c r="AU30" s="57"/>
      <c r="AV30" s="57"/>
      <c r="AW30" s="57"/>
      <c r="AX30" s="57"/>
      <c r="AY30" s="57"/>
      <c r="AZ30" s="57"/>
      <c r="BA30" s="57"/>
      <c r="BB30" s="60"/>
    </row>
    <row r="31" spans="1:54" ht="12.75" customHeight="1">
      <c r="A31" s="18"/>
      <c r="B31" s="19"/>
      <c r="C31" s="19"/>
      <c r="D31" s="19"/>
      <c r="E31" s="19"/>
      <c r="F31" s="19"/>
      <c r="G31" s="19"/>
      <c r="H31" s="19"/>
      <c r="I31" s="19"/>
      <c r="J31" s="18"/>
      <c r="K31" s="19"/>
      <c r="L31" s="30"/>
      <c r="M31" s="30"/>
      <c r="N31" s="30"/>
      <c r="O31" s="19"/>
      <c r="P31" s="19"/>
      <c r="Q31" s="30"/>
      <c r="R31" s="30"/>
      <c r="S31" s="30"/>
      <c r="T31" s="30"/>
      <c r="U31" s="19"/>
      <c r="V31" s="19"/>
      <c r="W31" s="23"/>
      <c r="X31" s="23"/>
      <c r="Y31" s="23"/>
      <c r="Z31" s="19"/>
      <c r="AA31" s="19"/>
      <c r="AB31" s="23"/>
      <c r="AC31" s="23"/>
      <c r="AD31" s="23"/>
      <c r="AE31" s="19"/>
      <c r="AF31" s="19"/>
      <c r="AG31" s="30"/>
      <c r="AH31" s="30"/>
      <c r="AI31" s="19"/>
      <c r="AJ31" s="19"/>
      <c r="AK31" s="19"/>
      <c r="AL31" s="19"/>
      <c r="AM31" s="23"/>
      <c r="AN31" s="23"/>
      <c r="AO31" s="23"/>
      <c r="AP31" s="19"/>
      <c r="AQ31" s="19"/>
      <c r="AR31" s="19"/>
      <c r="AS31" s="20"/>
      <c r="AT31" s="19"/>
      <c r="AU31" s="19"/>
      <c r="AV31" s="19"/>
      <c r="AW31" s="19"/>
      <c r="AX31" s="19"/>
      <c r="AY31" s="19"/>
      <c r="AZ31" s="19"/>
      <c r="BA31" s="19"/>
      <c r="BB31" s="20"/>
    </row>
    <row r="32" spans="1:54" ht="12.75" customHeight="1">
      <c r="A32" s="18"/>
      <c r="B32" s="161" t="s">
        <v>33</v>
      </c>
      <c r="C32" s="161"/>
      <c r="D32" s="161"/>
      <c r="E32" s="161"/>
      <c r="F32" s="161"/>
      <c r="G32" s="161"/>
      <c r="H32" s="161"/>
      <c r="I32" s="19"/>
      <c r="J32" s="18"/>
      <c r="K32" s="160">
        <f>AT28</f>
        <v>3.4815200000000002</v>
      </c>
      <c r="L32" s="161"/>
      <c r="M32" s="161"/>
      <c r="N32" s="161"/>
      <c r="O32" s="161" t="s">
        <v>34</v>
      </c>
      <c r="P32" s="161" t="s">
        <v>25</v>
      </c>
      <c r="Q32" s="164">
        <f>AC22</f>
        <v>0.5</v>
      </c>
      <c r="R32" s="164"/>
      <c r="S32" s="164"/>
      <c r="T32" s="164" t="s">
        <v>26</v>
      </c>
      <c r="U32" s="164">
        <f>AC22</f>
        <v>0.5</v>
      </c>
      <c r="V32" s="164"/>
      <c r="W32" s="164"/>
      <c r="X32" s="160" t="s">
        <v>26</v>
      </c>
      <c r="Y32" s="164">
        <f>O15</f>
        <v>0.9</v>
      </c>
      <c r="Z32" s="164"/>
      <c r="AA32" s="164"/>
      <c r="AB32" s="160" t="s">
        <v>27</v>
      </c>
      <c r="AC32" s="23"/>
      <c r="AD32" s="23"/>
      <c r="AE32" s="19"/>
      <c r="AF32" s="19"/>
      <c r="AG32" s="30"/>
      <c r="AH32" s="30"/>
      <c r="AI32" s="19"/>
      <c r="AJ32" s="19"/>
      <c r="AK32" s="19"/>
      <c r="AL32" s="19"/>
      <c r="AM32" s="23"/>
      <c r="AN32" s="23"/>
      <c r="AO32" s="23"/>
      <c r="AP32" s="19"/>
      <c r="AQ32" s="19"/>
      <c r="AR32" s="161" t="s">
        <v>31</v>
      </c>
      <c r="AS32" s="162"/>
      <c r="AT32" s="159">
        <f>K32-(Q32*U32*Y32)</f>
        <v>3.2565200000000001</v>
      </c>
      <c r="AU32" s="160"/>
      <c r="AV32" s="160"/>
      <c r="AW32" s="160"/>
      <c r="AX32" s="160"/>
      <c r="AY32" s="161" t="s">
        <v>32</v>
      </c>
      <c r="AZ32" s="161"/>
      <c r="BA32" s="161"/>
      <c r="BB32" s="162"/>
    </row>
    <row r="33" spans="1:54" ht="12.75" customHeight="1">
      <c r="A33" s="18"/>
      <c r="B33" s="161"/>
      <c r="C33" s="161"/>
      <c r="D33" s="161"/>
      <c r="E33" s="161"/>
      <c r="F33" s="161"/>
      <c r="G33" s="161"/>
      <c r="H33" s="161"/>
      <c r="I33" s="19"/>
      <c r="J33" s="61"/>
      <c r="K33" s="161"/>
      <c r="L33" s="161"/>
      <c r="M33" s="161"/>
      <c r="N33" s="161"/>
      <c r="O33" s="161"/>
      <c r="P33" s="161"/>
      <c r="Q33" s="164"/>
      <c r="R33" s="164"/>
      <c r="S33" s="164"/>
      <c r="T33" s="164"/>
      <c r="U33" s="164"/>
      <c r="V33" s="164"/>
      <c r="W33" s="164"/>
      <c r="X33" s="160"/>
      <c r="Y33" s="164"/>
      <c r="Z33" s="164"/>
      <c r="AA33" s="164"/>
      <c r="AB33" s="160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61"/>
      <c r="AS33" s="162"/>
      <c r="AT33" s="159"/>
      <c r="AU33" s="160"/>
      <c r="AV33" s="160"/>
      <c r="AW33" s="160"/>
      <c r="AX33" s="160"/>
      <c r="AY33" s="161"/>
      <c r="AZ33" s="161"/>
      <c r="BA33" s="161"/>
      <c r="BB33" s="162"/>
    </row>
    <row r="34" spans="1:54" ht="12.75" customHeight="1">
      <c r="A34" s="18"/>
      <c r="B34" s="19"/>
      <c r="C34" s="19"/>
      <c r="D34" s="19"/>
      <c r="E34" s="19"/>
      <c r="F34" s="19"/>
      <c r="G34" s="19"/>
      <c r="H34" s="19"/>
      <c r="I34" s="19"/>
      <c r="J34" s="61"/>
      <c r="K34" s="23"/>
      <c r="L34" s="23"/>
      <c r="M34" s="23"/>
      <c r="N34" s="19"/>
      <c r="O34" s="19"/>
      <c r="P34" s="23"/>
      <c r="Q34" s="23"/>
      <c r="R34" s="23"/>
      <c r="S34" s="23"/>
      <c r="T34" s="23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20"/>
      <c r="AT34" s="62"/>
      <c r="AU34" s="62"/>
      <c r="AV34" s="62"/>
      <c r="AW34" s="62"/>
      <c r="AX34" s="62"/>
      <c r="AY34" s="19"/>
      <c r="AZ34" s="19"/>
      <c r="BA34" s="19"/>
      <c r="BB34" s="20"/>
    </row>
    <row r="35" spans="1:54" ht="12.75" customHeight="1">
      <c r="A35" s="51"/>
      <c r="B35" s="52"/>
      <c r="C35" s="52"/>
      <c r="D35" s="52"/>
      <c r="E35" s="52"/>
      <c r="F35" s="52"/>
      <c r="G35" s="52"/>
      <c r="H35" s="52"/>
      <c r="I35" s="52"/>
      <c r="J35" s="63"/>
      <c r="K35" s="64"/>
      <c r="L35" s="64"/>
      <c r="M35" s="64"/>
      <c r="N35" s="52"/>
      <c r="O35" s="52"/>
      <c r="P35" s="64"/>
      <c r="Q35" s="64"/>
      <c r="R35" s="64"/>
      <c r="S35" s="64"/>
      <c r="T35" s="64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3"/>
      <c r="AT35" s="65"/>
      <c r="AU35" s="65"/>
      <c r="AV35" s="65"/>
      <c r="AW35" s="65"/>
      <c r="AX35" s="65"/>
      <c r="AY35" s="52"/>
      <c r="AZ35" s="52"/>
      <c r="BA35" s="52"/>
      <c r="BB35" s="53"/>
    </row>
    <row r="36" spans="1:54" ht="12.75" customHeight="1">
      <c r="A36" s="18"/>
      <c r="B36" s="161" t="s">
        <v>21</v>
      </c>
      <c r="C36" s="161"/>
      <c r="D36" s="161"/>
      <c r="E36" s="161"/>
      <c r="F36" s="161"/>
      <c r="G36" s="161"/>
      <c r="H36" s="161"/>
      <c r="I36" s="19"/>
      <c r="J36" s="61"/>
      <c r="K36" s="164">
        <f>AC22</f>
        <v>0.5</v>
      </c>
      <c r="L36" s="164"/>
      <c r="M36" s="164"/>
      <c r="N36" s="164" t="s">
        <v>26</v>
      </c>
      <c r="O36" s="164">
        <f>AC22</f>
        <v>0.5</v>
      </c>
      <c r="P36" s="164"/>
      <c r="Q36" s="164"/>
      <c r="R36" s="160" t="s">
        <v>26</v>
      </c>
      <c r="S36" s="160">
        <f>O15</f>
        <v>0.9</v>
      </c>
      <c r="T36" s="160"/>
      <c r="U36" s="160"/>
      <c r="V36" s="160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61" t="s">
        <v>31</v>
      </c>
      <c r="AS36" s="162"/>
      <c r="AT36" s="159">
        <f>K36*O36*S36</f>
        <v>0.22500000000000001</v>
      </c>
      <c r="AU36" s="160"/>
      <c r="AV36" s="160"/>
      <c r="AW36" s="160"/>
      <c r="AX36" s="160"/>
      <c r="AY36" s="161" t="s">
        <v>32</v>
      </c>
      <c r="AZ36" s="161"/>
      <c r="BA36" s="161"/>
      <c r="BB36" s="162"/>
    </row>
    <row r="37" spans="1:54" ht="12.75" customHeight="1">
      <c r="A37" s="66"/>
      <c r="B37" s="107" t="s">
        <v>35</v>
      </c>
      <c r="C37" s="107"/>
      <c r="D37" s="107"/>
      <c r="E37" s="107"/>
      <c r="F37" s="107"/>
      <c r="G37" s="107"/>
      <c r="H37" s="107"/>
      <c r="I37" s="67"/>
      <c r="J37" s="18"/>
      <c r="K37" s="164"/>
      <c r="L37" s="164"/>
      <c r="M37" s="164"/>
      <c r="N37" s="164"/>
      <c r="O37" s="164"/>
      <c r="P37" s="164"/>
      <c r="Q37" s="164"/>
      <c r="R37" s="160"/>
      <c r="S37" s="160"/>
      <c r="T37" s="160"/>
      <c r="U37" s="160"/>
      <c r="V37" s="160"/>
      <c r="W37" s="19"/>
      <c r="X37" s="19"/>
      <c r="Y37" s="19"/>
      <c r="Z37" s="19"/>
      <c r="AA37" s="19"/>
      <c r="AB37" s="19"/>
      <c r="AC37" s="30"/>
      <c r="AD37" s="19"/>
      <c r="AE37" s="19"/>
      <c r="AF37" s="54"/>
      <c r="AG37" s="54"/>
      <c r="AH37" s="19"/>
      <c r="AI37" s="30"/>
      <c r="AJ37" s="19"/>
      <c r="AK37" s="19"/>
      <c r="AL37" s="19"/>
      <c r="AM37" s="19"/>
      <c r="AN37" s="19"/>
      <c r="AO37" s="19"/>
      <c r="AP37" s="19"/>
      <c r="AQ37" s="19"/>
      <c r="AR37" s="161"/>
      <c r="AS37" s="162"/>
      <c r="AT37" s="159"/>
      <c r="AU37" s="160"/>
      <c r="AV37" s="160"/>
      <c r="AW37" s="160"/>
      <c r="AX37" s="160"/>
      <c r="AY37" s="161"/>
      <c r="AZ37" s="161"/>
      <c r="BA37" s="161"/>
      <c r="BB37" s="162"/>
    </row>
    <row r="38" spans="1:54" ht="12.75" customHeight="1">
      <c r="A38" s="68"/>
      <c r="B38" s="69"/>
      <c r="C38" s="69"/>
      <c r="D38" s="69"/>
      <c r="E38" s="69"/>
      <c r="F38" s="69"/>
      <c r="G38" s="69"/>
      <c r="H38" s="69"/>
      <c r="I38" s="69"/>
      <c r="J38" s="56"/>
      <c r="K38" s="57"/>
      <c r="L38" s="58"/>
      <c r="M38" s="57"/>
      <c r="N38" s="57"/>
      <c r="O38" s="57"/>
      <c r="P38" s="57"/>
      <c r="Q38" s="57"/>
      <c r="R38" s="57"/>
      <c r="S38" s="57"/>
      <c r="T38" s="57"/>
      <c r="U38" s="57"/>
      <c r="V38" s="58"/>
      <c r="W38" s="57"/>
      <c r="X38" s="57"/>
      <c r="Y38" s="57"/>
      <c r="Z38" s="57"/>
      <c r="AA38" s="57"/>
      <c r="AB38" s="57"/>
      <c r="AC38" s="58"/>
      <c r="AD38" s="57"/>
      <c r="AE38" s="57"/>
      <c r="AF38" s="70"/>
      <c r="AG38" s="70"/>
      <c r="AH38" s="57"/>
      <c r="AI38" s="58"/>
      <c r="AJ38" s="57"/>
      <c r="AK38" s="57"/>
      <c r="AL38" s="57"/>
      <c r="AM38" s="57"/>
      <c r="AN38" s="57"/>
      <c r="AO38" s="57"/>
      <c r="AP38" s="57"/>
      <c r="AQ38" s="57"/>
      <c r="AR38" s="57"/>
      <c r="AS38" s="60"/>
      <c r="AT38" s="59"/>
      <c r="AU38" s="59"/>
      <c r="AV38" s="59"/>
      <c r="AW38" s="59"/>
      <c r="AX38" s="59"/>
      <c r="AY38" s="57"/>
      <c r="AZ38" s="57"/>
      <c r="BA38" s="57"/>
      <c r="BB38" s="60"/>
    </row>
    <row r="39" spans="1:54" ht="12.75" customHeight="1">
      <c r="A39" s="66"/>
      <c r="B39" s="67"/>
      <c r="C39" s="67"/>
      <c r="D39" s="67"/>
      <c r="E39" s="67"/>
      <c r="F39" s="67"/>
      <c r="G39" s="67"/>
      <c r="H39" s="67"/>
      <c r="I39" s="67"/>
      <c r="J39" s="18"/>
      <c r="K39" s="19"/>
      <c r="L39" s="30"/>
      <c r="M39" s="19"/>
      <c r="N39" s="19"/>
      <c r="O39" s="19"/>
      <c r="P39" s="19"/>
      <c r="Q39" s="19"/>
      <c r="R39" s="19"/>
      <c r="S39" s="19"/>
      <c r="T39" s="19"/>
      <c r="U39" s="19"/>
      <c r="V39" s="30"/>
      <c r="W39" s="19"/>
      <c r="X39" s="19"/>
      <c r="Y39" s="19"/>
      <c r="Z39" s="19"/>
      <c r="AA39" s="19"/>
      <c r="AB39" s="19"/>
      <c r="AC39" s="30"/>
      <c r="AD39" s="19"/>
      <c r="AE39" s="19"/>
      <c r="AF39" s="54"/>
      <c r="AG39" s="54"/>
      <c r="AH39" s="19"/>
      <c r="AI39" s="30"/>
      <c r="AJ39" s="19"/>
      <c r="AK39" s="19"/>
      <c r="AL39" s="19"/>
      <c r="AM39" s="19"/>
      <c r="AN39" s="19"/>
      <c r="AO39" s="19"/>
      <c r="AP39" s="19"/>
      <c r="AQ39" s="19"/>
      <c r="AR39" s="19"/>
      <c r="AS39" s="20"/>
      <c r="AT39" s="23"/>
      <c r="AU39" s="23"/>
      <c r="AV39" s="23"/>
      <c r="AW39" s="23"/>
      <c r="AX39" s="23"/>
      <c r="AY39" s="19"/>
      <c r="AZ39" s="19"/>
      <c r="BA39" s="19"/>
      <c r="BB39" s="20"/>
    </row>
    <row r="40" spans="1:54" ht="12.75" customHeight="1">
      <c r="A40" s="66"/>
      <c r="B40" s="161" t="s">
        <v>36</v>
      </c>
      <c r="C40" s="161"/>
      <c r="D40" s="161"/>
      <c r="E40" s="161"/>
      <c r="F40" s="161"/>
      <c r="G40" s="161"/>
      <c r="H40" s="161"/>
      <c r="I40" s="67"/>
      <c r="J40" s="18"/>
      <c r="K40" s="164">
        <f>AC22</f>
        <v>0.5</v>
      </c>
      <c r="L40" s="164"/>
      <c r="M40" s="164"/>
      <c r="N40" s="164" t="s">
        <v>26</v>
      </c>
      <c r="O40" s="164">
        <f>O15</f>
        <v>0.9</v>
      </c>
      <c r="P40" s="164"/>
      <c r="Q40" s="164"/>
      <c r="R40" s="160" t="s">
        <v>26</v>
      </c>
      <c r="S40" s="163">
        <v>4</v>
      </c>
      <c r="T40" s="163"/>
      <c r="U40" s="163"/>
      <c r="V40" s="164" t="s">
        <v>37</v>
      </c>
      <c r="W40" s="164"/>
      <c r="X40" s="19"/>
      <c r="Y40" s="30"/>
      <c r="Z40" s="30"/>
      <c r="AA40" s="30"/>
      <c r="AB40" s="71"/>
      <c r="AC40" s="72"/>
      <c r="AD40" s="73"/>
      <c r="AE40" s="73"/>
      <c r="AF40" s="73"/>
      <c r="AG40" s="71"/>
      <c r="AH40" s="19"/>
      <c r="AI40" s="19"/>
      <c r="AJ40" s="72"/>
      <c r="AK40" s="72"/>
      <c r="AL40" s="30"/>
      <c r="AM40" s="30"/>
      <c r="AN40" s="19"/>
      <c r="AO40" s="19"/>
      <c r="AP40" s="19"/>
      <c r="AQ40" s="19"/>
      <c r="AR40" s="161" t="s">
        <v>31</v>
      </c>
      <c r="AS40" s="162"/>
      <c r="AT40" s="159">
        <f>K40*O40*S40</f>
        <v>1.8</v>
      </c>
      <c r="AU40" s="160"/>
      <c r="AV40" s="160"/>
      <c r="AW40" s="160"/>
      <c r="AX40" s="160"/>
      <c r="AY40" s="161" t="s">
        <v>38</v>
      </c>
      <c r="AZ40" s="161"/>
      <c r="BA40" s="161"/>
      <c r="BB40" s="162"/>
    </row>
    <row r="41" spans="1:54" ht="12.75" customHeight="1">
      <c r="A41" s="66"/>
      <c r="B41" s="107" t="s">
        <v>40</v>
      </c>
      <c r="C41" s="107"/>
      <c r="D41" s="107"/>
      <c r="E41" s="107"/>
      <c r="F41" s="107"/>
      <c r="G41" s="107"/>
      <c r="H41" s="107"/>
      <c r="I41" s="67"/>
      <c r="J41" s="18"/>
      <c r="K41" s="164"/>
      <c r="L41" s="164"/>
      <c r="M41" s="164"/>
      <c r="N41" s="164"/>
      <c r="O41" s="164"/>
      <c r="P41" s="164"/>
      <c r="Q41" s="164"/>
      <c r="R41" s="160"/>
      <c r="S41" s="163"/>
      <c r="T41" s="163"/>
      <c r="U41" s="163"/>
      <c r="V41" s="164"/>
      <c r="W41" s="164"/>
      <c r="X41" s="19"/>
      <c r="Y41" s="30"/>
      <c r="Z41" s="30"/>
      <c r="AA41" s="30"/>
      <c r="AB41" s="71"/>
      <c r="AC41" s="72"/>
      <c r="AD41" s="73"/>
      <c r="AE41" s="73"/>
      <c r="AF41" s="73"/>
      <c r="AG41" s="71"/>
      <c r="AH41" s="19"/>
      <c r="AI41" s="19"/>
      <c r="AJ41" s="72"/>
      <c r="AK41" s="72"/>
      <c r="AL41" s="30"/>
      <c r="AM41" s="30"/>
      <c r="AN41" s="19"/>
      <c r="AO41" s="19"/>
      <c r="AP41" s="19"/>
      <c r="AQ41" s="19"/>
      <c r="AR41" s="161"/>
      <c r="AS41" s="162"/>
      <c r="AT41" s="159"/>
      <c r="AU41" s="160"/>
      <c r="AV41" s="160"/>
      <c r="AW41" s="160"/>
      <c r="AX41" s="160"/>
      <c r="AY41" s="161"/>
      <c r="AZ41" s="161"/>
      <c r="BA41" s="161"/>
      <c r="BB41" s="162"/>
    </row>
    <row r="42" spans="1:54" ht="12.75" customHeight="1">
      <c r="A42" s="66"/>
      <c r="B42" s="67"/>
      <c r="C42" s="67"/>
      <c r="D42" s="67"/>
      <c r="E42" s="67"/>
      <c r="F42" s="67"/>
      <c r="G42" s="67"/>
      <c r="H42" s="67"/>
      <c r="I42" s="67"/>
      <c r="J42" s="18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20"/>
      <c r="AT42" s="19"/>
      <c r="AU42" s="19"/>
      <c r="AV42" s="19"/>
      <c r="AW42" s="19"/>
      <c r="AX42" s="19"/>
      <c r="AY42" s="19"/>
      <c r="AZ42" s="19"/>
      <c r="BA42" s="19"/>
      <c r="BB42" s="20"/>
    </row>
    <row r="43" spans="1:54" ht="12.75" customHeight="1">
      <c r="A43" s="74"/>
      <c r="B43" s="75"/>
      <c r="C43" s="75"/>
      <c r="D43" s="75"/>
      <c r="E43" s="75"/>
      <c r="F43" s="75"/>
      <c r="G43" s="75"/>
      <c r="H43" s="75"/>
      <c r="I43" s="75"/>
      <c r="J43" s="51"/>
      <c r="K43" s="52"/>
      <c r="L43" s="76"/>
      <c r="M43" s="52"/>
      <c r="N43" s="52"/>
      <c r="O43" s="52"/>
      <c r="P43" s="52"/>
      <c r="Q43" s="52"/>
      <c r="R43" s="52"/>
      <c r="S43" s="52"/>
      <c r="T43" s="52"/>
      <c r="U43" s="52"/>
      <c r="V43" s="76"/>
      <c r="W43" s="52"/>
      <c r="X43" s="52"/>
      <c r="Y43" s="52"/>
      <c r="Z43" s="52"/>
      <c r="AA43" s="52"/>
      <c r="AB43" s="52"/>
      <c r="AC43" s="76"/>
      <c r="AD43" s="52"/>
      <c r="AE43" s="52"/>
      <c r="AF43" s="77"/>
      <c r="AG43" s="77"/>
      <c r="AH43" s="52"/>
      <c r="AI43" s="76"/>
      <c r="AJ43" s="52"/>
      <c r="AK43" s="52"/>
      <c r="AL43" s="52"/>
      <c r="AM43" s="52"/>
      <c r="AN43" s="52"/>
      <c r="AO43" s="52"/>
      <c r="AP43" s="52"/>
      <c r="AQ43" s="52"/>
      <c r="AR43" s="52"/>
      <c r="AS43" s="53"/>
      <c r="AT43" s="64"/>
      <c r="AU43" s="64"/>
      <c r="AV43" s="64"/>
      <c r="AW43" s="64"/>
      <c r="AX43" s="64"/>
      <c r="AY43" s="52"/>
      <c r="AZ43" s="52"/>
      <c r="BA43" s="52"/>
      <c r="BB43" s="53"/>
    </row>
    <row r="44" spans="1:54" ht="12.75" customHeight="1">
      <c r="A44" s="66"/>
      <c r="B44" s="107" t="s">
        <v>39</v>
      </c>
      <c r="C44" s="107"/>
      <c r="D44" s="107"/>
      <c r="E44" s="107"/>
      <c r="F44" s="107"/>
      <c r="G44" s="107"/>
      <c r="H44" s="107"/>
      <c r="I44" s="67"/>
      <c r="J44" s="18"/>
      <c r="K44" s="160">
        <f>AT28</f>
        <v>3.4815200000000002</v>
      </c>
      <c r="L44" s="160"/>
      <c r="M44" s="160"/>
      <c r="N44" s="160"/>
      <c r="O44" s="161" t="s">
        <v>34</v>
      </c>
      <c r="P44" s="160">
        <f>AT32</f>
        <v>3.2565200000000001</v>
      </c>
      <c r="Q44" s="160"/>
      <c r="R44" s="160"/>
      <c r="S44" s="160"/>
      <c r="T44" s="19"/>
      <c r="U44" s="161"/>
      <c r="V44" s="19"/>
      <c r="W44" s="78"/>
      <c r="X44" s="78"/>
      <c r="Y44" s="78"/>
      <c r="Z44" s="78"/>
      <c r="AA44" s="78"/>
      <c r="AB44" s="78"/>
      <c r="AC44" s="78"/>
      <c r="AD44" s="78"/>
      <c r="AE44" s="78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61" t="s">
        <v>31</v>
      </c>
      <c r="AS44" s="162"/>
      <c r="AT44" s="159">
        <f>K44-P44</f>
        <v>0.22500000000000009</v>
      </c>
      <c r="AU44" s="160"/>
      <c r="AV44" s="160"/>
      <c r="AW44" s="160"/>
      <c r="AX44" s="160"/>
      <c r="AY44" s="161" t="s">
        <v>32</v>
      </c>
      <c r="AZ44" s="161"/>
      <c r="BA44" s="161"/>
      <c r="BB44" s="162"/>
    </row>
    <row r="45" spans="1:54" ht="12.75" customHeight="1">
      <c r="A45" s="66"/>
      <c r="B45" s="107"/>
      <c r="C45" s="107"/>
      <c r="D45" s="107"/>
      <c r="E45" s="107"/>
      <c r="F45" s="107"/>
      <c r="G45" s="107"/>
      <c r="H45" s="107"/>
      <c r="I45" s="67"/>
      <c r="J45" s="18"/>
      <c r="K45" s="160"/>
      <c r="L45" s="160"/>
      <c r="M45" s="160"/>
      <c r="N45" s="160"/>
      <c r="O45" s="161"/>
      <c r="P45" s="160"/>
      <c r="Q45" s="160"/>
      <c r="R45" s="160"/>
      <c r="S45" s="160"/>
      <c r="T45" s="30"/>
      <c r="U45" s="161"/>
      <c r="V45" s="48"/>
      <c r="W45" s="78"/>
      <c r="X45" s="78"/>
      <c r="Y45" s="78"/>
      <c r="Z45" s="78"/>
      <c r="AA45" s="78"/>
      <c r="AB45" s="78"/>
      <c r="AC45" s="78"/>
      <c r="AD45" s="78"/>
      <c r="AE45" s="78"/>
      <c r="AF45" s="73"/>
      <c r="AG45" s="71"/>
      <c r="AH45" s="19"/>
      <c r="AI45" s="19"/>
      <c r="AJ45" s="72"/>
      <c r="AK45" s="72"/>
      <c r="AL45" s="30"/>
      <c r="AM45" s="30"/>
      <c r="AN45" s="19"/>
      <c r="AO45" s="19"/>
      <c r="AP45" s="19"/>
      <c r="AQ45" s="19"/>
      <c r="AR45" s="161"/>
      <c r="AS45" s="162"/>
      <c r="AT45" s="159"/>
      <c r="AU45" s="160"/>
      <c r="AV45" s="160"/>
      <c r="AW45" s="160"/>
      <c r="AX45" s="160"/>
      <c r="AY45" s="161"/>
      <c r="AZ45" s="161"/>
      <c r="BA45" s="161"/>
      <c r="BB45" s="162"/>
    </row>
    <row r="46" spans="1:54" ht="12.75" customHeight="1">
      <c r="A46" s="79"/>
      <c r="B46" s="80"/>
      <c r="C46" s="80"/>
      <c r="D46" s="80"/>
      <c r="E46" s="80"/>
      <c r="F46" s="80"/>
      <c r="G46" s="80"/>
      <c r="H46" s="80"/>
      <c r="I46" s="80"/>
      <c r="J46" s="81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3"/>
      <c r="AT46" s="82"/>
      <c r="AU46" s="82"/>
      <c r="AV46" s="82"/>
      <c r="AW46" s="82"/>
      <c r="AX46" s="82"/>
      <c r="AY46" s="82"/>
      <c r="AZ46" s="82"/>
      <c r="BA46" s="82"/>
      <c r="BB46" s="83"/>
    </row>
  </sheetData>
  <mergeCells count="88">
    <mergeCell ref="B9:H9"/>
    <mergeCell ref="W9:AB9"/>
    <mergeCell ref="A1:BB1"/>
    <mergeCell ref="A2:I2"/>
    <mergeCell ref="J2:AS2"/>
    <mergeCell ref="AT2:BB2"/>
    <mergeCell ref="B3:H3"/>
    <mergeCell ref="A10:I10"/>
    <mergeCell ref="P10:V10"/>
    <mergeCell ref="X10:AC10"/>
    <mergeCell ref="O13:P14"/>
    <mergeCell ref="T14:V16"/>
    <mergeCell ref="M15:N17"/>
    <mergeCell ref="O15:P20"/>
    <mergeCell ref="AI16:AM16"/>
    <mergeCell ref="AI17:AM17"/>
    <mergeCell ref="M21:M23"/>
    <mergeCell ref="W22:Z22"/>
    <mergeCell ref="AC22:AF22"/>
    <mergeCell ref="AI22:AK22"/>
    <mergeCell ref="AM22:AO22"/>
    <mergeCell ref="AF28:AF29"/>
    <mergeCell ref="AC24:AF24"/>
    <mergeCell ref="B28:H29"/>
    <mergeCell ref="K28:K29"/>
    <mergeCell ref="L28:L29"/>
    <mergeCell ref="M28:O29"/>
    <mergeCell ref="P28:P29"/>
    <mergeCell ref="Q28:S29"/>
    <mergeCell ref="T28:T29"/>
    <mergeCell ref="U28:U29"/>
    <mergeCell ref="V28:V29"/>
    <mergeCell ref="W28:Y29"/>
    <mergeCell ref="Z28:Z29"/>
    <mergeCell ref="AA28:AC29"/>
    <mergeCell ref="AD28:AD29"/>
    <mergeCell ref="AE28:AE29"/>
    <mergeCell ref="AT28:AX29"/>
    <mergeCell ref="AY28:BB29"/>
    <mergeCell ref="B32:H33"/>
    <mergeCell ref="K32:N33"/>
    <mergeCell ref="O32:O33"/>
    <mergeCell ref="P32:P33"/>
    <mergeCell ref="Q32:S33"/>
    <mergeCell ref="T32:T33"/>
    <mergeCell ref="U32:W33"/>
    <mergeCell ref="X32:X33"/>
    <mergeCell ref="AG28:AI29"/>
    <mergeCell ref="AJ28:AJ29"/>
    <mergeCell ref="AK28:AK29"/>
    <mergeCell ref="AL28:AL29"/>
    <mergeCell ref="AM28:AM29"/>
    <mergeCell ref="AR28:AS29"/>
    <mergeCell ref="Y32:AA33"/>
    <mergeCell ref="AB32:AB33"/>
    <mergeCell ref="AR32:AS33"/>
    <mergeCell ref="AT32:AX33"/>
    <mergeCell ref="AY32:BB33"/>
    <mergeCell ref="AR36:AS37"/>
    <mergeCell ref="AT36:AX37"/>
    <mergeCell ref="AY36:BB37"/>
    <mergeCell ref="B37:H37"/>
    <mergeCell ref="B40:H40"/>
    <mergeCell ref="K40:M41"/>
    <mergeCell ref="N40:N41"/>
    <mergeCell ref="O40:Q41"/>
    <mergeCell ref="R40:R41"/>
    <mergeCell ref="B36:H36"/>
    <mergeCell ref="K36:M37"/>
    <mergeCell ref="N36:N37"/>
    <mergeCell ref="O36:Q37"/>
    <mergeCell ref="R36:R37"/>
    <mergeCell ref="AT44:AX45"/>
    <mergeCell ref="AY44:BB45"/>
    <mergeCell ref="B4:H4"/>
    <mergeCell ref="B44:H45"/>
    <mergeCell ref="K44:N45"/>
    <mergeCell ref="O44:O45"/>
    <mergeCell ref="P44:S45"/>
    <mergeCell ref="U44:U45"/>
    <mergeCell ref="AR44:AS45"/>
    <mergeCell ref="S40:U41"/>
    <mergeCell ref="V40:W41"/>
    <mergeCell ref="AR40:AS41"/>
    <mergeCell ref="AT40:AX41"/>
    <mergeCell ref="AY40:BB41"/>
    <mergeCell ref="B41:H41"/>
    <mergeCell ref="S36:V37"/>
  </mergeCells>
  <phoneticPr fontId="2" type="noConversion"/>
  <pageMargins left="0.47244094488188976" right="0.47244094488188976" top="0.98425196850393704" bottom="0.39370078740157483" header="0.51181102362204722" footer="0.3937007874015748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52"/>
  <sheetViews>
    <sheetView showGridLines="0" view="pageBreakPreview" topLeftCell="A10" zoomScaleNormal="115" zoomScaleSheetLayoutView="100" workbookViewId="0">
      <selection activeCell="BJ20" sqref="BJ20"/>
    </sheetView>
  </sheetViews>
  <sheetFormatPr defaultRowHeight="13.5"/>
  <cols>
    <col min="1" max="45" width="1.5546875" style="6" customWidth="1"/>
    <col min="46" max="54" width="1.21875" style="6" customWidth="1"/>
    <col min="55" max="57" width="1.44140625" style="6" customWidth="1"/>
    <col min="58" max="256" width="8.88671875" style="6"/>
    <col min="257" max="301" width="1.5546875" style="6" customWidth="1"/>
    <col min="302" max="310" width="1.21875" style="6" customWidth="1"/>
    <col min="311" max="313" width="1.44140625" style="6" customWidth="1"/>
    <col min="314" max="512" width="8.88671875" style="6"/>
    <col min="513" max="557" width="1.5546875" style="6" customWidth="1"/>
    <col min="558" max="566" width="1.21875" style="6" customWidth="1"/>
    <col min="567" max="569" width="1.44140625" style="6" customWidth="1"/>
    <col min="570" max="768" width="8.88671875" style="6"/>
    <col min="769" max="813" width="1.5546875" style="6" customWidth="1"/>
    <col min="814" max="822" width="1.21875" style="6" customWidth="1"/>
    <col min="823" max="825" width="1.44140625" style="6" customWidth="1"/>
    <col min="826" max="1024" width="8.88671875" style="6"/>
    <col min="1025" max="1069" width="1.5546875" style="6" customWidth="1"/>
    <col min="1070" max="1078" width="1.21875" style="6" customWidth="1"/>
    <col min="1079" max="1081" width="1.44140625" style="6" customWidth="1"/>
    <col min="1082" max="1280" width="8.88671875" style="6"/>
    <col min="1281" max="1325" width="1.5546875" style="6" customWidth="1"/>
    <col min="1326" max="1334" width="1.21875" style="6" customWidth="1"/>
    <col min="1335" max="1337" width="1.44140625" style="6" customWidth="1"/>
    <col min="1338" max="1536" width="8.88671875" style="6"/>
    <col min="1537" max="1581" width="1.5546875" style="6" customWidth="1"/>
    <col min="1582" max="1590" width="1.21875" style="6" customWidth="1"/>
    <col min="1591" max="1593" width="1.44140625" style="6" customWidth="1"/>
    <col min="1594" max="1792" width="8.88671875" style="6"/>
    <col min="1793" max="1837" width="1.5546875" style="6" customWidth="1"/>
    <col min="1838" max="1846" width="1.21875" style="6" customWidth="1"/>
    <col min="1847" max="1849" width="1.44140625" style="6" customWidth="1"/>
    <col min="1850" max="2048" width="8.88671875" style="6"/>
    <col min="2049" max="2093" width="1.5546875" style="6" customWidth="1"/>
    <col min="2094" max="2102" width="1.21875" style="6" customWidth="1"/>
    <col min="2103" max="2105" width="1.44140625" style="6" customWidth="1"/>
    <col min="2106" max="2304" width="8.88671875" style="6"/>
    <col min="2305" max="2349" width="1.5546875" style="6" customWidth="1"/>
    <col min="2350" max="2358" width="1.21875" style="6" customWidth="1"/>
    <col min="2359" max="2361" width="1.44140625" style="6" customWidth="1"/>
    <col min="2362" max="2560" width="8.88671875" style="6"/>
    <col min="2561" max="2605" width="1.5546875" style="6" customWidth="1"/>
    <col min="2606" max="2614" width="1.21875" style="6" customWidth="1"/>
    <col min="2615" max="2617" width="1.44140625" style="6" customWidth="1"/>
    <col min="2618" max="2816" width="8.88671875" style="6"/>
    <col min="2817" max="2861" width="1.5546875" style="6" customWidth="1"/>
    <col min="2862" max="2870" width="1.21875" style="6" customWidth="1"/>
    <col min="2871" max="2873" width="1.44140625" style="6" customWidth="1"/>
    <col min="2874" max="3072" width="8.88671875" style="6"/>
    <col min="3073" max="3117" width="1.5546875" style="6" customWidth="1"/>
    <col min="3118" max="3126" width="1.21875" style="6" customWidth="1"/>
    <col min="3127" max="3129" width="1.44140625" style="6" customWidth="1"/>
    <col min="3130" max="3328" width="8.88671875" style="6"/>
    <col min="3329" max="3373" width="1.5546875" style="6" customWidth="1"/>
    <col min="3374" max="3382" width="1.21875" style="6" customWidth="1"/>
    <col min="3383" max="3385" width="1.44140625" style="6" customWidth="1"/>
    <col min="3386" max="3584" width="8.88671875" style="6"/>
    <col min="3585" max="3629" width="1.5546875" style="6" customWidth="1"/>
    <col min="3630" max="3638" width="1.21875" style="6" customWidth="1"/>
    <col min="3639" max="3641" width="1.44140625" style="6" customWidth="1"/>
    <col min="3642" max="3840" width="8.88671875" style="6"/>
    <col min="3841" max="3885" width="1.5546875" style="6" customWidth="1"/>
    <col min="3886" max="3894" width="1.21875" style="6" customWidth="1"/>
    <col min="3895" max="3897" width="1.44140625" style="6" customWidth="1"/>
    <col min="3898" max="4096" width="8.88671875" style="6"/>
    <col min="4097" max="4141" width="1.5546875" style="6" customWidth="1"/>
    <col min="4142" max="4150" width="1.21875" style="6" customWidth="1"/>
    <col min="4151" max="4153" width="1.44140625" style="6" customWidth="1"/>
    <col min="4154" max="4352" width="8.88671875" style="6"/>
    <col min="4353" max="4397" width="1.5546875" style="6" customWidth="1"/>
    <col min="4398" max="4406" width="1.21875" style="6" customWidth="1"/>
    <col min="4407" max="4409" width="1.44140625" style="6" customWidth="1"/>
    <col min="4410" max="4608" width="8.88671875" style="6"/>
    <col min="4609" max="4653" width="1.5546875" style="6" customWidth="1"/>
    <col min="4654" max="4662" width="1.21875" style="6" customWidth="1"/>
    <col min="4663" max="4665" width="1.44140625" style="6" customWidth="1"/>
    <col min="4666" max="4864" width="8.88671875" style="6"/>
    <col min="4865" max="4909" width="1.5546875" style="6" customWidth="1"/>
    <col min="4910" max="4918" width="1.21875" style="6" customWidth="1"/>
    <col min="4919" max="4921" width="1.44140625" style="6" customWidth="1"/>
    <col min="4922" max="5120" width="8.88671875" style="6"/>
    <col min="5121" max="5165" width="1.5546875" style="6" customWidth="1"/>
    <col min="5166" max="5174" width="1.21875" style="6" customWidth="1"/>
    <col min="5175" max="5177" width="1.44140625" style="6" customWidth="1"/>
    <col min="5178" max="5376" width="8.88671875" style="6"/>
    <col min="5377" max="5421" width="1.5546875" style="6" customWidth="1"/>
    <col min="5422" max="5430" width="1.21875" style="6" customWidth="1"/>
    <col min="5431" max="5433" width="1.44140625" style="6" customWidth="1"/>
    <col min="5434" max="5632" width="8.88671875" style="6"/>
    <col min="5633" max="5677" width="1.5546875" style="6" customWidth="1"/>
    <col min="5678" max="5686" width="1.21875" style="6" customWidth="1"/>
    <col min="5687" max="5689" width="1.44140625" style="6" customWidth="1"/>
    <col min="5690" max="5888" width="8.88671875" style="6"/>
    <col min="5889" max="5933" width="1.5546875" style="6" customWidth="1"/>
    <col min="5934" max="5942" width="1.21875" style="6" customWidth="1"/>
    <col min="5943" max="5945" width="1.44140625" style="6" customWidth="1"/>
    <col min="5946" max="6144" width="8.88671875" style="6"/>
    <col min="6145" max="6189" width="1.5546875" style="6" customWidth="1"/>
    <col min="6190" max="6198" width="1.21875" style="6" customWidth="1"/>
    <col min="6199" max="6201" width="1.44140625" style="6" customWidth="1"/>
    <col min="6202" max="6400" width="8.88671875" style="6"/>
    <col min="6401" max="6445" width="1.5546875" style="6" customWidth="1"/>
    <col min="6446" max="6454" width="1.21875" style="6" customWidth="1"/>
    <col min="6455" max="6457" width="1.44140625" style="6" customWidth="1"/>
    <col min="6458" max="6656" width="8.88671875" style="6"/>
    <col min="6657" max="6701" width="1.5546875" style="6" customWidth="1"/>
    <col min="6702" max="6710" width="1.21875" style="6" customWidth="1"/>
    <col min="6711" max="6713" width="1.44140625" style="6" customWidth="1"/>
    <col min="6714" max="6912" width="8.88671875" style="6"/>
    <col min="6913" max="6957" width="1.5546875" style="6" customWidth="1"/>
    <col min="6958" max="6966" width="1.21875" style="6" customWidth="1"/>
    <col min="6967" max="6969" width="1.44140625" style="6" customWidth="1"/>
    <col min="6970" max="7168" width="8.88671875" style="6"/>
    <col min="7169" max="7213" width="1.5546875" style="6" customWidth="1"/>
    <col min="7214" max="7222" width="1.21875" style="6" customWidth="1"/>
    <col min="7223" max="7225" width="1.44140625" style="6" customWidth="1"/>
    <col min="7226" max="7424" width="8.88671875" style="6"/>
    <col min="7425" max="7469" width="1.5546875" style="6" customWidth="1"/>
    <col min="7470" max="7478" width="1.21875" style="6" customWidth="1"/>
    <col min="7479" max="7481" width="1.44140625" style="6" customWidth="1"/>
    <col min="7482" max="7680" width="8.88671875" style="6"/>
    <col min="7681" max="7725" width="1.5546875" style="6" customWidth="1"/>
    <col min="7726" max="7734" width="1.21875" style="6" customWidth="1"/>
    <col min="7735" max="7737" width="1.44140625" style="6" customWidth="1"/>
    <col min="7738" max="7936" width="8.88671875" style="6"/>
    <col min="7937" max="7981" width="1.5546875" style="6" customWidth="1"/>
    <col min="7982" max="7990" width="1.21875" style="6" customWidth="1"/>
    <col min="7991" max="7993" width="1.44140625" style="6" customWidth="1"/>
    <col min="7994" max="8192" width="8.88671875" style="6"/>
    <col min="8193" max="8237" width="1.5546875" style="6" customWidth="1"/>
    <col min="8238" max="8246" width="1.21875" style="6" customWidth="1"/>
    <col min="8247" max="8249" width="1.44140625" style="6" customWidth="1"/>
    <col min="8250" max="8448" width="8.88671875" style="6"/>
    <col min="8449" max="8493" width="1.5546875" style="6" customWidth="1"/>
    <col min="8494" max="8502" width="1.21875" style="6" customWidth="1"/>
    <col min="8503" max="8505" width="1.44140625" style="6" customWidth="1"/>
    <col min="8506" max="8704" width="8.88671875" style="6"/>
    <col min="8705" max="8749" width="1.5546875" style="6" customWidth="1"/>
    <col min="8750" max="8758" width="1.21875" style="6" customWidth="1"/>
    <col min="8759" max="8761" width="1.44140625" style="6" customWidth="1"/>
    <col min="8762" max="8960" width="8.88671875" style="6"/>
    <col min="8961" max="9005" width="1.5546875" style="6" customWidth="1"/>
    <col min="9006" max="9014" width="1.21875" style="6" customWidth="1"/>
    <col min="9015" max="9017" width="1.44140625" style="6" customWidth="1"/>
    <col min="9018" max="9216" width="8.88671875" style="6"/>
    <col min="9217" max="9261" width="1.5546875" style="6" customWidth="1"/>
    <col min="9262" max="9270" width="1.21875" style="6" customWidth="1"/>
    <col min="9271" max="9273" width="1.44140625" style="6" customWidth="1"/>
    <col min="9274" max="9472" width="8.88671875" style="6"/>
    <col min="9473" max="9517" width="1.5546875" style="6" customWidth="1"/>
    <col min="9518" max="9526" width="1.21875" style="6" customWidth="1"/>
    <col min="9527" max="9529" width="1.44140625" style="6" customWidth="1"/>
    <col min="9530" max="9728" width="8.88671875" style="6"/>
    <col min="9729" max="9773" width="1.5546875" style="6" customWidth="1"/>
    <col min="9774" max="9782" width="1.21875" style="6" customWidth="1"/>
    <col min="9783" max="9785" width="1.44140625" style="6" customWidth="1"/>
    <col min="9786" max="9984" width="8.88671875" style="6"/>
    <col min="9985" max="10029" width="1.5546875" style="6" customWidth="1"/>
    <col min="10030" max="10038" width="1.21875" style="6" customWidth="1"/>
    <col min="10039" max="10041" width="1.44140625" style="6" customWidth="1"/>
    <col min="10042" max="10240" width="8.88671875" style="6"/>
    <col min="10241" max="10285" width="1.5546875" style="6" customWidth="1"/>
    <col min="10286" max="10294" width="1.21875" style="6" customWidth="1"/>
    <col min="10295" max="10297" width="1.44140625" style="6" customWidth="1"/>
    <col min="10298" max="10496" width="8.88671875" style="6"/>
    <col min="10497" max="10541" width="1.5546875" style="6" customWidth="1"/>
    <col min="10542" max="10550" width="1.21875" style="6" customWidth="1"/>
    <col min="10551" max="10553" width="1.44140625" style="6" customWidth="1"/>
    <col min="10554" max="10752" width="8.88671875" style="6"/>
    <col min="10753" max="10797" width="1.5546875" style="6" customWidth="1"/>
    <col min="10798" max="10806" width="1.21875" style="6" customWidth="1"/>
    <col min="10807" max="10809" width="1.44140625" style="6" customWidth="1"/>
    <col min="10810" max="11008" width="8.88671875" style="6"/>
    <col min="11009" max="11053" width="1.5546875" style="6" customWidth="1"/>
    <col min="11054" max="11062" width="1.21875" style="6" customWidth="1"/>
    <col min="11063" max="11065" width="1.44140625" style="6" customWidth="1"/>
    <col min="11066" max="11264" width="8.88671875" style="6"/>
    <col min="11265" max="11309" width="1.5546875" style="6" customWidth="1"/>
    <col min="11310" max="11318" width="1.21875" style="6" customWidth="1"/>
    <col min="11319" max="11321" width="1.44140625" style="6" customWidth="1"/>
    <col min="11322" max="11520" width="8.88671875" style="6"/>
    <col min="11521" max="11565" width="1.5546875" style="6" customWidth="1"/>
    <col min="11566" max="11574" width="1.21875" style="6" customWidth="1"/>
    <col min="11575" max="11577" width="1.44140625" style="6" customWidth="1"/>
    <col min="11578" max="11776" width="8.88671875" style="6"/>
    <col min="11777" max="11821" width="1.5546875" style="6" customWidth="1"/>
    <col min="11822" max="11830" width="1.21875" style="6" customWidth="1"/>
    <col min="11831" max="11833" width="1.44140625" style="6" customWidth="1"/>
    <col min="11834" max="12032" width="8.88671875" style="6"/>
    <col min="12033" max="12077" width="1.5546875" style="6" customWidth="1"/>
    <col min="12078" max="12086" width="1.21875" style="6" customWidth="1"/>
    <col min="12087" max="12089" width="1.44140625" style="6" customWidth="1"/>
    <col min="12090" max="12288" width="8.88671875" style="6"/>
    <col min="12289" max="12333" width="1.5546875" style="6" customWidth="1"/>
    <col min="12334" max="12342" width="1.21875" style="6" customWidth="1"/>
    <col min="12343" max="12345" width="1.44140625" style="6" customWidth="1"/>
    <col min="12346" max="12544" width="8.88671875" style="6"/>
    <col min="12545" max="12589" width="1.5546875" style="6" customWidth="1"/>
    <col min="12590" max="12598" width="1.21875" style="6" customWidth="1"/>
    <col min="12599" max="12601" width="1.44140625" style="6" customWidth="1"/>
    <col min="12602" max="12800" width="8.88671875" style="6"/>
    <col min="12801" max="12845" width="1.5546875" style="6" customWidth="1"/>
    <col min="12846" max="12854" width="1.21875" style="6" customWidth="1"/>
    <col min="12855" max="12857" width="1.44140625" style="6" customWidth="1"/>
    <col min="12858" max="13056" width="8.88671875" style="6"/>
    <col min="13057" max="13101" width="1.5546875" style="6" customWidth="1"/>
    <col min="13102" max="13110" width="1.21875" style="6" customWidth="1"/>
    <col min="13111" max="13113" width="1.44140625" style="6" customWidth="1"/>
    <col min="13114" max="13312" width="8.88671875" style="6"/>
    <col min="13313" max="13357" width="1.5546875" style="6" customWidth="1"/>
    <col min="13358" max="13366" width="1.21875" style="6" customWidth="1"/>
    <col min="13367" max="13369" width="1.44140625" style="6" customWidth="1"/>
    <col min="13370" max="13568" width="8.88671875" style="6"/>
    <col min="13569" max="13613" width="1.5546875" style="6" customWidth="1"/>
    <col min="13614" max="13622" width="1.21875" style="6" customWidth="1"/>
    <col min="13623" max="13625" width="1.44140625" style="6" customWidth="1"/>
    <col min="13626" max="13824" width="8.88671875" style="6"/>
    <col min="13825" max="13869" width="1.5546875" style="6" customWidth="1"/>
    <col min="13870" max="13878" width="1.21875" style="6" customWidth="1"/>
    <col min="13879" max="13881" width="1.44140625" style="6" customWidth="1"/>
    <col min="13882" max="14080" width="8.88671875" style="6"/>
    <col min="14081" max="14125" width="1.5546875" style="6" customWidth="1"/>
    <col min="14126" max="14134" width="1.21875" style="6" customWidth="1"/>
    <col min="14135" max="14137" width="1.44140625" style="6" customWidth="1"/>
    <col min="14138" max="14336" width="8.88671875" style="6"/>
    <col min="14337" max="14381" width="1.5546875" style="6" customWidth="1"/>
    <col min="14382" max="14390" width="1.21875" style="6" customWidth="1"/>
    <col min="14391" max="14393" width="1.44140625" style="6" customWidth="1"/>
    <col min="14394" max="14592" width="8.88671875" style="6"/>
    <col min="14593" max="14637" width="1.5546875" style="6" customWidth="1"/>
    <col min="14638" max="14646" width="1.21875" style="6" customWidth="1"/>
    <col min="14647" max="14649" width="1.44140625" style="6" customWidth="1"/>
    <col min="14650" max="14848" width="8.88671875" style="6"/>
    <col min="14849" max="14893" width="1.5546875" style="6" customWidth="1"/>
    <col min="14894" max="14902" width="1.21875" style="6" customWidth="1"/>
    <col min="14903" max="14905" width="1.44140625" style="6" customWidth="1"/>
    <col min="14906" max="15104" width="8.88671875" style="6"/>
    <col min="15105" max="15149" width="1.5546875" style="6" customWidth="1"/>
    <col min="15150" max="15158" width="1.21875" style="6" customWidth="1"/>
    <col min="15159" max="15161" width="1.44140625" style="6" customWidth="1"/>
    <col min="15162" max="15360" width="8.88671875" style="6"/>
    <col min="15361" max="15405" width="1.5546875" style="6" customWidth="1"/>
    <col min="15406" max="15414" width="1.21875" style="6" customWidth="1"/>
    <col min="15415" max="15417" width="1.44140625" style="6" customWidth="1"/>
    <col min="15418" max="15616" width="8.88671875" style="6"/>
    <col min="15617" max="15661" width="1.5546875" style="6" customWidth="1"/>
    <col min="15662" max="15670" width="1.21875" style="6" customWidth="1"/>
    <col min="15671" max="15673" width="1.44140625" style="6" customWidth="1"/>
    <col min="15674" max="15872" width="8.88671875" style="6"/>
    <col min="15873" max="15917" width="1.5546875" style="6" customWidth="1"/>
    <col min="15918" max="15926" width="1.21875" style="6" customWidth="1"/>
    <col min="15927" max="15929" width="1.44140625" style="6" customWidth="1"/>
    <col min="15930" max="16128" width="8.88671875" style="6"/>
    <col min="16129" max="16173" width="1.5546875" style="6" customWidth="1"/>
    <col min="16174" max="16182" width="1.21875" style="6" customWidth="1"/>
    <col min="16183" max="16185" width="1.44140625" style="6" customWidth="1"/>
    <col min="16186" max="16384" width="8.88671875" style="6"/>
  </cols>
  <sheetData>
    <row r="1" spans="1:54" ht="39.950000000000003" customHeight="1">
      <c r="A1" s="173" t="s">
        <v>45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</row>
    <row r="2" spans="1:54" ht="34.5" customHeight="1" thickBot="1">
      <c r="A2" s="174" t="s">
        <v>15</v>
      </c>
      <c r="B2" s="175"/>
      <c r="C2" s="175"/>
      <c r="D2" s="175"/>
      <c r="E2" s="175"/>
      <c r="F2" s="175"/>
      <c r="G2" s="175"/>
      <c r="H2" s="175"/>
      <c r="I2" s="176"/>
      <c r="J2" s="174" t="s">
        <v>16</v>
      </c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6"/>
      <c r="AT2" s="174" t="s">
        <v>17</v>
      </c>
      <c r="AU2" s="175"/>
      <c r="AV2" s="175"/>
      <c r="AW2" s="175"/>
      <c r="AX2" s="175"/>
      <c r="AY2" s="175"/>
      <c r="AZ2" s="175"/>
      <c r="BA2" s="175"/>
      <c r="BB2" s="176"/>
    </row>
    <row r="3" spans="1:54" ht="14.25" thickTop="1">
      <c r="A3" s="21"/>
      <c r="B3" s="161" t="s">
        <v>18</v>
      </c>
      <c r="C3" s="161"/>
      <c r="D3" s="161"/>
      <c r="E3" s="161"/>
      <c r="F3" s="161"/>
      <c r="G3" s="161"/>
      <c r="H3" s="161"/>
      <c r="I3" s="22"/>
      <c r="J3" s="18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55"/>
      <c r="AT3" s="19"/>
      <c r="AU3" s="19"/>
      <c r="AV3" s="19"/>
      <c r="AW3" s="19"/>
      <c r="AX3" s="19"/>
      <c r="AY3" s="19"/>
      <c r="AZ3" s="19"/>
      <c r="BA3" s="19"/>
      <c r="BB3" s="55"/>
    </row>
    <row r="4" spans="1:54">
      <c r="A4" s="21"/>
      <c r="B4" s="161" t="s">
        <v>19</v>
      </c>
      <c r="C4" s="161"/>
      <c r="D4" s="161"/>
      <c r="E4" s="161"/>
      <c r="F4" s="161"/>
      <c r="G4" s="161"/>
      <c r="H4" s="161"/>
      <c r="I4" s="22"/>
      <c r="J4" s="18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55"/>
      <c r="AT4" s="19"/>
      <c r="AU4" s="19"/>
      <c r="AV4" s="19"/>
      <c r="AW4" s="19"/>
      <c r="AX4" s="19"/>
      <c r="AY4" s="19"/>
      <c r="AZ4" s="19"/>
      <c r="BA4" s="19"/>
      <c r="BB4" s="55"/>
    </row>
    <row r="5" spans="1:54">
      <c r="A5" s="21"/>
      <c r="B5" s="19"/>
      <c r="C5" s="19"/>
      <c r="D5" s="19"/>
      <c r="E5" s="19"/>
      <c r="F5" s="19"/>
      <c r="G5" s="19"/>
      <c r="H5" s="19"/>
      <c r="I5" s="22"/>
      <c r="J5" s="18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55"/>
      <c r="AT5" s="19"/>
      <c r="AU5" s="19"/>
      <c r="AV5" s="19"/>
      <c r="AW5" s="19"/>
      <c r="AX5" s="19"/>
      <c r="AY5" s="19"/>
      <c r="AZ5" s="19"/>
      <c r="BA5" s="19"/>
      <c r="BB5" s="55"/>
    </row>
    <row r="6" spans="1:54">
      <c r="A6" s="21"/>
      <c r="B6" s="19"/>
      <c r="C6" s="19"/>
      <c r="D6" s="19"/>
      <c r="E6" s="19"/>
      <c r="F6" s="19"/>
      <c r="G6" s="19"/>
      <c r="H6" s="19"/>
      <c r="I6" s="22"/>
      <c r="J6" s="18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55"/>
      <c r="AT6" s="19"/>
      <c r="AU6" s="19"/>
      <c r="AV6" s="19"/>
      <c r="AW6" s="19"/>
      <c r="AX6" s="19"/>
      <c r="AY6" s="19"/>
      <c r="AZ6" s="19"/>
      <c r="BA6" s="19"/>
      <c r="BB6" s="55"/>
    </row>
    <row r="7" spans="1:54">
      <c r="A7" s="21"/>
      <c r="B7" s="19"/>
      <c r="C7" s="19"/>
      <c r="D7" s="19"/>
      <c r="E7" s="19"/>
      <c r="F7" s="19"/>
      <c r="G7" s="19"/>
      <c r="H7" s="19"/>
      <c r="I7" s="22"/>
      <c r="J7" s="18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55"/>
      <c r="AT7" s="19"/>
      <c r="AU7" s="19"/>
      <c r="AV7" s="19"/>
      <c r="AW7" s="19"/>
      <c r="AX7" s="19"/>
      <c r="AY7" s="19"/>
      <c r="AZ7" s="19"/>
      <c r="BA7" s="19"/>
      <c r="BB7" s="55"/>
    </row>
    <row r="8" spans="1:54">
      <c r="A8" s="21"/>
      <c r="B8" s="19"/>
      <c r="C8" s="19"/>
      <c r="D8" s="19"/>
      <c r="E8" s="19"/>
      <c r="F8" s="19"/>
      <c r="G8" s="19"/>
      <c r="H8" s="19"/>
      <c r="I8" s="22"/>
      <c r="J8" s="18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55"/>
      <c r="AT8" s="19"/>
      <c r="AU8" s="19"/>
      <c r="AV8" s="19"/>
      <c r="AW8" s="19"/>
      <c r="AX8" s="19"/>
      <c r="AY8" s="19"/>
      <c r="AZ8" s="19"/>
      <c r="BA8" s="19"/>
      <c r="BB8" s="55"/>
    </row>
    <row r="9" spans="1:54">
      <c r="A9" s="21"/>
      <c r="B9" s="161"/>
      <c r="C9" s="161"/>
      <c r="D9" s="161"/>
      <c r="E9" s="161"/>
      <c r="F9" s="161"/>
      <c r="G9" s="161"/>
      <c r="H9" s="161"/>
      <c r="I9" s="22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60"/>
      <c r="X9" s="160"/>
      <c r="Y9" s="160"/>
      <c r="Z9" s="160"/>
      <c r="AA9" s="160"/>
      <c r="AB9" s="160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55"/>
      <c r="AT9" s="19"/>
      <c r="AU9" s="19"/>
      <c r="AV9" s="19"/>
      <c r="AW9" s="19"/>
      <c r="AX9" s="19"/>
      <c r="AY9" s="19"/>
      <c r="AZ9" s="19"/>
      <c r="BA9" s="19"/>
      <c r="BB9" s="55"/>
    </row>
    <row r="10" spans="1:54">
      <c r="A10" s="168"/>
      <c r="B10" s="169"/>
      <c r="C10" s="169"/>
      <c r="D10" s="169"/>
      <c r="E10" s="169"/>
      <c r="F10" s="169"/>
      <c r="G10" s="169"/>
      <c r="H10" s="169"/>
      <c r="I10" s="169"/>
      <c r="J10" s="18"/>
      <c r="K10" s="19"/>
      <c r="L10" s="19"/>
      <c r="M10" s="19"/>
      <c r="N10" s="19"/>
      <c r="O10" s="19"/>
      <c r="P10" s="160"/>
      <c r="Q10" s="160"/>
      <c r="R10" s="160"/>
      <c r="S10" s="160"/>
      <c r="T10" s="160"/>
      <c r="U10" s="160"/>
      <c r="V10" s="160"/>
      <c r="W10" s="19"/>
      <c r="X10" s="161" t="s">
        <v>20</v>
      </c>
      <c r="Y10" s="161"/>
      <c r="Z10" s="161"/>
      <c r="AA10" s="161"/>
      <c r="AB10" s="161"/>
      <c r="AC10" s="161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55"/>
      <c r="AT10" s="19"/>
      <c r="AU10" s="19"/>
      <c r="AV10" s="19"/>
      <c r="AW10" s="19"/>
      <c r="AX10" s="19"/>
      <c r="AY10" s="19"/>
      <c r="AZ10" s="19"/>
      <c r="BA10" s="19"/>
      <c r="BB10" s="55"/>
    </row>
    <row r="11" spans="1:54">
      <c r="A11" s="21"/>
      <c r="B11" s="22"/>
      <c r="C11" s="22"/>
      <c r="D11" s="22"/>
      <c r="E11" s="22"/>
      <c r="F11" s="22"/>
      <c r="G11" s="22"/>
      <c r="H11" s="22"/>
      <c r="I11" s="22"/>
      <c r="J11" s="18"/>
      <c r="K11" s="19"/>
      <c r="L11" s="19"/>
      <c r="M11" s="19"/>
      <c r="N11" s="19"/>
      <c r="O11" s="19"/>
      <c r="P11" s="23"/>
      <c r="Q11" s="23"/>
      <c r="R11" s="23"/>
      <c r="S11" s="23"/>
      <c r="T11" s="23"/>
      <c r="U11" s="23"/>
      <c r="V11" s="2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55"/>
      <c r="AT11" s="19"/>
      <c r="AU11" s="19"/>
      <c r="AV11" s="19"/>
      <c r="AW11" s="19"/>
      <c r="AX11" s="19"/>
      <c r="AY11" s="19"/>
      <c r="AZ11" s="19"/>
      <c r="BA11" s="19"/>
      <c r="BB11" s="55"/>
    </row>
    <row r="12" spans="1:54">
      <c r="A12" s="18"/>
      <c r="B12" s="19"/>
      <c r="C12" s="19"/>
      <c r="D12" s="19"/>
      <c r="E12" s="19"/>
      <c r="F12" s="19"/>
      <c r="G12" s="19"/>
      <c r="H12" s="19"/>
      <c r="I12" s="19"/>
      <c r="J12" s="18"/>
      <c r="K12" s="19"/>
      <c r="L12" s="19"/>
      <c r="M12" s="19"/>
      <c r="N12" s="19"/>
      <c r="O12" s="24"/>
      <c r="P12" s="24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55"/>
      <c r="AT12" s="19"/>
      <c r="AU12" s="19"/>
      <c r="AV12" s="19"/>
      <c r="AW12" s="19"/>
      <c r="AX12" s="19"/>
      <c r="AY12" s="19"/>
      <c r="AZ12" s="19"/>
      <c r="BA12" s="19"/>
      <c r="BB12" s="55"/>
    </row>
    <row r="13" spans="1:54">
      <c r="A13" s="18"/>
      <c r="B13" s="19"/>
      <c r="C13" s="19"/>
      <c r="D13" s="19"/>
      <c r="E13" s="19"/>
      <c r="F13" s="19"/>
      <c r="G13" s="19"/>
      <c r="H13" s="19"/>
      <c r="I13" s="19"/>
      <c r="J13" s="18"/>
      <c r="K13" s="19"/>
      <c r="L13" s="19"/>
      <c r="M13" s="19"/>
      <c r="N13" s="19"/>
      <c r="O13" s="170">
        <v>0.5</v>
      </c>
      <c r="P13" s="170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25"/>
      <c r="AB13" s="25"/>
      <c r="AC13" s="25"/>
      <c r="AD13" s="25"/>
      <c r="AE13" s="25"/>
      <c r="AF13" s="25"/>
      <c r="AG13" s="26"/>
      <c r="AH13" s="26"/>
      <c r="AI13" s="23"/>
      <c r="AJ13" s="23"/>
      <c r="AK13" s="23"/>
      <c r="AL13" s="19"/>
      <c r="AM13" s="19"/>
      <c r="AN13" s="19"/>
      <c r="AO13" s="19"/>
      <c r="AP13" s="19"/>
      <c r="AQ13" s="19"/>
      <c r="AR13" s="19"/>
      <c r="AS13" s="55"/>
      <c r="AT13" s="19"/>
      <c r="AU13" s="19"/>
      <c r="AV13" s="19"/>
      <c r="AW13" s="19"/>
      <c r="AX13" s="19"/>
      <c r="AY13" s="19"/>
      <c r="AZ13" s="19"/>
      <c r="BA13" s="19"/>
      <c r="BB13" s="55"/>
    </row>
    <row r="14" spans="1:54" ht="13.5" customHeight="1">
      <c r="A14" s="18"/>
      <c r="B14" s="19"/>
      <c r="C14" s="19"/>
      <c r="D14" s="19"/>
      <c r="E14" s="19"/>
      <c r="F14" s="19"/>
      <c r="G14" s="19"/>
      <c r="H14" s="19"/>
      <c r="I14" s="19"/>
      <c r="J14" s="18"/>
      <c r="K14" s="19"/>
      <c r="L14" s="27"/>
      <c r="M14" s="27"/>
      <c r="N14" s="19"/>
      <c r="O14" s="170"/>
      <c r="P14" s="170"/>
      <c r="Q14" s="19"/>
      <c r="R14" s="19"/>
      <c r="S14" s="19"/>
      <c r="T14" s="171"/>
      <c r="U14" s="171"/>
      <c r="V14" s="171"/>
      <c r="W14" s="19"/>
      <c r="X14" s="19"/>
      <c r="Y14" s="19"/>
      <c r="Z14" s="19"/>
      <c r="AA14" s="28"/>
      <c r="AB14" s="28"/>
      <c r="AC14" s="28"/>
      <c r="AD14" s="28"/>
      <c r="AE14" s="28"/>
      <c r="AF14" s="28"/>
      <c r="AG14" s="29"/>
      <c r="AH14" s="29"/>
      <c r="AI14" s="23"/>
      <c r="AJ14" s="23"/>
      <c r="AK14" s="23"/>
      <c r="AL14" s="23"/>
      <c r="AM14" s="19"/>
      <c r="AN14" s="19"/>
      <c r="AO14" s="19"/>
      <c r="AP14" s="19"/>
      <c r="AQ14" s="19"/>
      <c r="AR14" s="19"/>
      <c r="AS14" s="55"/>
      <c r="AT14" s="19"/>
      <c r="AU14" s="19"/>
      <c r="AV14" s="19"/>
      <c r="AW14" s="19"/>
      <c r="AX14" s="19"/>
      <c r="AY14" s="19"/>
      <c r="AZ14" s="19"/>
      <c r="BA14" s="19"/>
      <c r="BB14" s="55"/>
    </row>
    <row r="15" spans="1:54">
      <c r="A15" s="18"/>
      <c r="B15" s="19"/>
      <c r="C15" s="19"/>
      <c r="D15" s="19"/>
      <c r="E15" s="19"/>
      <c r="F15" s="19"/>
      <c r="G15" s="19"/>
      <c r="H15" s="19"/>
      <c r="I15" s="19"/>
      <c r="J15" s="18"/>
      <c r="K15" s="19"/>
      <c r="L15" s="27"/>
      <c r="M15" s="170">
        <f>O13+O15</f>
        <v>1.4</v>
      </c>
      <c r="N15" s="170"/>
      <c r="O15" s="170">
        <v>0.9</v>
      </c>
      <c r="P15" s="170"/>
      <c r="Q15" s="19"/>
      <c r="R15" s="19"/>
      <c r="S15" s="19"/>
      <c r="T15" s="171"/>
      <c r="U15" s="171"/>
      <c r="V15" s="171"/>
      <c r="W15" s="47"/>
      <c r="X15" s="47"/>
      <c r="Y15" s="47"/>
      <c r="Z15" s="19"/>
      <c r="AA15" s="31"/>
      <c r="AB15" s="32"/>
      <c r="AC15" s="32"/>
      <c r="AD15" s="32"/>
      <c r="AE15" s="32"/>
      <c r="AF15" s="32"/>
      <c r="AG15" s="32"/>
      <c r="AH15" s="33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55"/>
      <c r="AT15" s="19"/>
      <c r="AU15" s="19"/>
      <c r="AV15" s="19"/>
      <c r="AW15" s="19"/>
      <c r="AX15" s="19"/>
      <c r="AY15" s="19"/>
      <c r="AZ15" s="19"/>
      <c r="BA15" s="19"/>
      <c r="BB15" s="55"/>
    </row>
    <row r="16" spans="1:54" ht="13.5" customHeight="1">
      <c r="A16" s="18"/>
      <c r="B16" s="19"/>
      <c r="C16" s="19"/>
      <c r="D16" s="19"/>
      <c r="E16" s="19"/>
      <c r="F16" s="19"/>
      <c r="G16" s="19"/>
      <c r="H16" s="19"/>
      <c r="I16" s="19"/>
      <c r="J16" s="18"/>
      <c r="K16" s="19"/>
      <c r="L16" s="27"/>
      <c r="M16" s="170"/>
      <c r="N16" s="170"/>
      <c r="O16" s="170"/>
      <c r="P16" s="170"/>
      <c r="Q16" s="19"/>
      <c r="R16" s="19"/>
      <c r="S16" s="19"/>
      <c r="T16" s="171"/>
      <c r="U16" s="171"/>
      <c r="V16" s="171"/>
      <c r="W16" s="47"/>
      <c r="X16" s="47"/>
      <c r="Y16" s="47"/>
      <c r="Z16" s="19"/>
      <c r="AA16" s="31"/>
      <c r="AB16" s="32"/>
      <c r="AC16" s="32"/>
      <c r="AD16" s="32"/>
      <c r="AE16" s="32"/>
      <c r="AF16" s="34"/>
      <c r="AG16" s="35"/>
      <c r="AH16" s="36"/>
      <c r="AI16" s="166" t="s">
        <v>21</v>
      </c>
      <c r="AJ16" s="166"/>
      <c r="AK16" s="166"/>
      <c r="AL16" s="166"/>
      <c r="AM16" s="166"/>
      <c r="AN16" s="37"/>
      <c r="AO16" s="19"/>
      <c r="AP16" s="19"/>
      <c r="AQ16" s="19"/>
      <c r="AR16" s="19"/>
      <c r="AS16" s="55"/>
      <c r="AT16" s="19"/>
      <c r="AU16" s="19"/>
      <c r="AV16" s="19"/>
      <c r="AW16" s="19"/>
      <c r="AX16" s="19"/>
      <c r="AY16" s="19"/>
      <c r="AZ16" s="19"/>
      <c r="BA16" s="19"/>
      <c r="BB16" s="55"/>
    </row>
    <row r="17" spans="1:54" ht="13.5" customHeight="1">
      <c r="A17" s="18"/>
      <c r="B17" s="19"/>
      <c r="C17" s="19"/>
      <c r="D17" s="19"/>
      <c r="E17" s="19"/>
      <c r="F17" s="19"/>
      <c r="G17" s="19"/>
      <c r="H17" s="19"/>
      <c r="I17" s="19"/>
      <c r="J17" s="18"/>
      <c r="K17" s="19"/>
      <c r="L17" s="27"/>
      <c r="M17" s="170"/>
      <c r="N17" s="170"/>
      <c r="O17" s="170"/>
      <c r="P17" s="170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32"/>
      <c r="AB17" s="32"/>
      <c r="AC17" s="32"/>
      <c r="AD17" s="32"/>
      <c r="AE17" s="32"/>
      <c r="AF17" s="34"/>
      <c r="AG17" s="34"/>
      <c r="AH17" s="34"/>
      <c r="AI17" s="166" t="s">
        <v>22</v>
      </c>
      <c r="AJ17" s="166"/>
      <c r="AK17" s="166"/>
      <c r="AL17" s="166"/>
      <c r="AM17" s="166"/>
      <c r="AN17" s="38"/>
      <c r="AO17" s="38"/>
      <c r="AP17" s="19"/>
      <c r="AQ17" s="19"/>
      <c r="AR17" s="19"/>
      <c r="AS17" s="55"/>
      <c r="AT17" s="19"/>
      <c r="AU17" s="19"/>
      <c r="AV17" s="19"/>
      <c r="AW17" s="19"/>
      <c r="AX17" s="19"/>
      <c r="AY17" s="19"/>
      <c r="AZ17" s="19"/>
      <c r="BA17" s="19"/>
      <c r="BB17" s="55"/>
    </row>
    <row r="18" spans="1:54" ht="13.5" customHeight="1">
      <c r="A18" s="18"/>
      <c r="B18" s="19"/>
      <c r="C18" s="19"/>
      <c r="D18" s="19"/>
      <c r="E18" s="19"/>
      <c r="F18" s="19"/>
      <c r="G18" s="19"/>
      <c r="H18" s="19"/>
      <c r="I18" s="19"/>
      <c r="J18" s="18"/>
      <c r="K18" s="19"/>
      <c r="L18" s="19"/>
      <c r="M18" s="39"/>
      <c r="N18" s="39"/>
      <c r="O18" s="170"/>
      <c r="P18" s="170"/>
      <c r="Q18" s="40"/>
      <c r="R18" s="40"/>
      <c r="S18" s="19"/>
      <c r="T18" s="19"/>
      <c r="U18" s="19"/>
      <c r="V18" s="19"/>
      <c r="W18" s="19"/>
      <c r="X18" s="19"/>
      <c r="Y18" s="19"/>
      <c r="Z18" s="19"/>
      <c r="AA18" s="32"/>
      <c r="AB18" s="32"/>
      <c r="AC18" s="32"/>
      <c r="AD18" s="32"/>
      <c r="AE18" s="32"/>
      <c r="AF18" s="34"/>
      <c r="AG18" s="34"/>
      <c r="AH18" s="34"/>
      <c r="AI18" s="38"/>
      <c r="AJ18" s="38"/>
      <c r="AK18" s="38"/>
      <c r="AL18" s="38"/>
      <c r="AM18" s="38"/>
      <c r="AN18" s="38"/>
      <c r="AO18" s="38"/>
      <c r="AP18" s="19"/>
      <c r="AQ18" s="19"/>
      <c r="AR18" s="19"/>
      <c r="AS18" s="55"/>
      <c r="AT18" s="19"/>
      <c r="AU18" s="19"/>
      <c r="AV18" s="19"/>
      <c r="AW18" s="19"/>
      <c r="AX18" s="19"/>
      <c r="AY18" s="19"/>
      <c r="AZ18" s="19"/>
      <c r="BA18" s="19"/>
      <c r="BB18" s="55"/>
    </row>
    <row r="19" spans="1:54">
      <c r="A19" s="18"/>
      <c r="B19" s="19"/>
      <c r="C19" s="19"/>
      <c r="D19" s="19"/>
      <c r="E19" s="19"/>
      <c r="F19" s="19"/>
      <c r="G19" s="19"/>
      <c r="H19" s="19"/>
      <c r="I19" s="19"/>
      <c r="J19" s="18"/>
      <c r="K19" s="19"/>
      <c r="L19" s="19"/>
      <c r="M19" s="38"/>
      <c r="N19" s="38"/>
      <c r="O19" s="170"/>
      <c r="P19" s="170"/>
      <c r="Q19" s="40"/>
      <c r="R19" s="40"/>
      <c r="S19" s="19"/>
      <c r="T19" s="19"/>
      <c r="U19" s="19"/>
      <c r="V19" s="19"/>
      <c r="W19" s="19"/>
      <c r="X19" s="19"/>
      <c r="Y19" s="19"/>
      <c r="Z19" s="41"/>
      <c r="AA19" s="32"/>
      <c r="AB19" s="32"/>
      <c r="AC19" s="32"/>
      <c r="AD19" s="32"/>
      <c r="AE19" s="32"/>
      <c r="AF19" s="32"/>
      <c r="AG19" s="32"/>
      <c r="AH19" s="32"/>
      <c r="AI19" s="41"/>
      <c r="AJ19" s="19"/>
      <c r="AK19" s="19"/>
      <c r="AL19" s="19"/>
      <c r="AM19" s="19"/>
      <c r="AN19" s="19"/>
      <c r="AO19" s="19"/>
      <c r="AP19" s="19"/>
      <c r="AQ19" s="19"/>
      <c r="AR19" s="19"/>
      <c r="AS19" s="55"/>
      <c r="AT19" s="19"/>
      <c r="AU19" s="19"/>
      <c r="AV19" s="19"/>
      <c r="AW19" s="19"/>
      <c r="AX19" s="19"/>
      <c r="AY19" s="19"/>
      <c r="AZ19" s="19"/>
      <c r="BA19" s="19"/>
      <c r="BB19" s="55"/>
    </row>
    <row r="20" spans="1:54">
      <c r="A20" s="18"/>
      <c r="B20" s="19"/>
      <c r="C20" s="19"/>
      <c r="D20" s="19"/>
      <c r="E20" s="19"/>
      <c r="F20" s="19"/>
      <c r="G20" s="19"/>
      <c r="H20" s="19"/>
      <c r="I20" s="19"/>
      <c r="J20" s="18"/>
      <c r="K20" s="19"/>
      <c r="L20" s="19"/>
      <c r="M20" s="38"/>
      <c r="N20" s="38"/>
      <c r="O20" s="172"/>
      <c r="P20" s="172"/>
      <c r="Q20" s="42"/>
      <c r="R20" s="42"/>
      <c r="S20" s="43"/>
      <c r="T20" s="43"/>
      <c r="U20" s="19"/>
      <c r="V20" s="19"/>
      <c r="W20" s="19"/>
      <c r="X20" s="44"/>
      <c r="Y20" s="44"/>
      <c r="Z20" s="28"/>
      <c r="AA20" s="45"/>
      <c r="AB20" s="45"/>
      <c r="AC20" s="45"/>
      <c r="AD20" s="46"/>
      <c r="AE20" s="46"/>
      <c r="AF20" s="46"/>
      <c r="AG20" s="45"/>
      <c r="AH20" s="45"/>
      <c r="AI20" s="28"/>
      <c r="AJ20" s="44"/>
      <c r="AK20" s="44"/>
      <c r="AL20" s="19"/>
      <c r="AM20" s="38"/>
      <c r="AN20" s="38"/>
      <c r="AO20" s="38"/>
      <c r="AP20" s="38"/>
      <c r="AQ20" s="38"/>
      <c r="AR20" s="19"/>
      <c r="AS20" s="55"/>
      <c r="AT20" s="19"/>
      <c r="AU20" s="19"/>
      <c r="AV20" s="19"/>
      <c r="AW20" s="19"/>
      <c r="AX20" s="19"/>
      <c r="AY20" s="19"/>
      <c r="AZ20" s="19"/>
      <c r="BA20" s="19"/>
      <c r="BB20" s="55"/>
    </row>
    <row r="21" spans="1:54">
      <c r="A21" s="18"/>
      <c r="B21" s="19"/>
      <c r="C21" s="19"/>
      <c r="D21" s="19"/>
      <c r="E21" s="19"/>
      <c r="F21" s="19"/>
      <c r="G21" s="19"/>
      <c r="H21" s="19"/>
      <c r="I21" s="19"/>
      <c r="J21" s="18"/>
      <c r="K21" s="19"/>
      <c r="L21" s="19"/>
      <c r="M21" s="164"/>
      <c r="N21" s="19"/>
      <c r="O21" s="19"/>
      <c r="P21" s="19"/>
      <c r="Q21" s="19"/>
      <c r="R21" s="19"/>
      <c r="S21" s="48"/>
      <c r="T21" s="48"/>
      <c r="U21" s="19"/>
      <c r="V21" s="19"/>
      <c r="W21" s="19"/>
      <c r="X21" s="19"/>
      <c r="Y21" s="19"/>
      <c r="Z21" s="19"/>
      <c r="AA21" s="19"/>
      <c r="AB21" s="19"/>
      <c r="AC21" s="19"/>
      <c r="AD21" s="48"/>
      <c r="AE21" s="48"/>
      <c r="AF21" s="4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55"/>
      <c r="AT21" s="19"/>
      <c r="AU21" s="19"/>
      <c r="AV21" s="19"/>
      <c r="AW21" s="19"/>
      <c r="AX21" s="19"/>
      <c r="AY21" s="19"/>
      <c r="AZ21" s="19"/>
      <c r="BA21" s="19"/>
      <c r="BB21" s="55"/>
    </row>
    <row r="22" spans="1:54">
      <c r="A22" s="18"/>
      <c r="B22" s="19"/>
      <c r="C22" s="19"/>
      <c r="D22" s="19"/>
      <c r="E22" s="19"/>
      <c r="F22" s="19"/>
      <c r="G22" s="19"/>
      <c r="H22" s="19"/>
      <c r="I22" s="19"/>
      <c r="J22" s="18"/>
      <c r="K22" s="19"/>
      <c r="L22" s="19"/>
      <c r="M22" s="164"/>
      <c r="N22" s="19"/>
      <c r="O22" s="19"/>
      <c r="P22" s="19"/>
      <c r="Q22" s="19"/>
      <c r="R22" s="19"/>
      <c r="S22" s="19"/>
      <c r="T22" s="19"/>
      <c r="U22" s="19"/>
      <c r="V22" s="19"/>
      <c r="W22" s="161">
        <v>0.3</v>
      </c>
      <c r="X22" s="161"/>
      <c r="Y22" s="161"/>
      <c r="Z22" s="161"/>
      <c r="AA22" s="19"/>
      <c r="AB22" s="19"/>
      <c r="AC22" s="161">
        <v>0.5</v>
      </c>
      <c r="AD22" s="161"/>
      <c r="AE22" s="161"/>
      <c r="AF22" s="161"/>
      <c r="AG22" s="19"/>
      <c r="AH22" s="19"/>
      <c r="AI22" s="161">
        <v>0.3</v>
      </c>
      <c r="AJ22" s="161"/>
      <c r="AK22" s="161"/>
      <c r="AL22" s="49"/>
      <c r="AM22" s="167"/>
      <c r="AN22" s="167"/>
      <c r="AO22" s="167"/>
      <c r="AP22" s="19"/>
      <c r="AQ22" s="19"/>
      <c r="AR22" s="19"/>
      <c r="AS22" s="55"/>
      <c r="AT22" s="19"/>
      <c r="AU22" s="19"/>
      <c r="AV22" s="19"/>
      <c r="AW22" s="19"/>
      <c r="AX22" s="19"/>
      <c r="AY22" s="19"/>
      <c r="AZ22" s="19"/>
      <c r="BA22" s="19"/>
      <c r="BB22" s="55"/>
    </row>
    <row r="23" spans="1:54">
      <c r="A23" s="18"/>
      <c r="B23" s="19"/>
      <c r="C23" s="19"/>
      <c r="D23" s="19"/>
      <c r="E23" s="19"/>
      <c r="F23" s="19"/>
      <c r="G23" s="19"/>
      <c r="H23" s="19"/>
      <c r="I23" s="19"/>
      <c r="J23" s="18"/>
      <c r="K23" s="19"/>
      <c r="L23" s="19"/>
      <c r="M23" s="164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50"/>
      <c r="AE23" s="50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55"/>
      <c r="AT23" s="19"/>
      <c r="AU23" s="19"/>
      <c r="AV23" s="19"/>
      <c r="AW23" s="19"/>
      <c r="AX23" s="19"/>
      <c r="AY23" s="19"/>
      <c r="AZ23" s="19"/>
      <c r="BA23" s="19"/>
      <c r="BB23" s="55"/>
    </row>
    <row r="24" spans="1:54">
      <c r="A24" s="18"/>
      <c r="B24" s="19"/>
      <c r="C24" s="19"/>
      <c r="D24" s="19"/>
      <c r="E24" s="19"/>
      <c r="F24" s="19"/>
      <c r="G24" s="19"/>
      <c r="H24" s="19"/>
      <c r="I24" s="19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64">
        <f>W22+AC22+AI22</f>
        <v>1.1000000000000001</v>
      </c>
      <c r="AD24" s="164"/>
      <c r="AE24" s="164"/>
      <c r="AF24" s="164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55"/>
      <c r="AT24" s="19"/>
      <c r="AU24" s="19"/>
      <c r="AV24" s="19"/>
      <c r="AW24" s="19"/>
      <c r="AX24" s="19"/>
      <c r="AY24" s="19"/>
      <c r="AZ24" s="19"/>
      <c r="BA24" s="19"/>
      <c r="BB24" s="55"/>
    </row>
    <row r="25" spans="1:54">
      <c r="A25" s="18"/>
      <c r="B25" s="19"/>
      <c r="C25" s="19"/>
      <c r="D25" s="19"/>
      <c r="E25" s="19"/>
      <c r="F25" s="19"/>
      <c r="G25" s="19"/>
      <c r="H25" s="19"/>
      <c r="I25" s="19"/>
      <c r="J25" s="18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47"/>
      <c r="AD25" s="47"/>
      <c r="AE25" s="47"/>
      <c r="AF25" s="47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55"/>
      <c r="AT25" s="19"/>
      <c r="AU25" s="19"/>
      <c r="AV25" s="19"/>
      <c r="AW25" s="19"/>
      <c r="AX25" s="19"/>
      <c r="AY25" s="19"/>
      <c r="AZ25" s="19"/>
      <c r="BA25" s="19"/>
      <c r="BB25" s="55"/>
    </row>
    <row r="26" spans="1:54">
      <c r="A26" s="18"/>
      <c r="B26" s="19"/>
      <c r="C26" s="19"/>
      <c r="D26" s="19"/>
      <c r="E26" s="19"/>
      <c r="F26" s="19"/>
      <c r="G26" s="19"/>
      <c r="H26" s="19"/>
      <c r="I26" s="19"/>
      <c r="J26" s="18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47"/>
      <c r="AD26" s="47"/>
      <c r="AE26" s="47"/>
      <c r="AF26" s="47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55"/>
      <c r="AT26" s="19"/>
      <c r="AU26" s="19"/>
      <c r="AV26" s="19"/>
      <c r="AW26" s="19"/>
      <c r="AX26" s="19"/>
      <c r="AY26" s="19"/>
      <c r="AZ26" s="19"/>
      <c r="BA26" s="19"/>
      <c r="BB26" s="55"/>
    </row>
    <row r="27" spans="1:54">
      <c r="A27" s="18"/>
      <c r="B27" s="19"/>
      <c r="C27" s="19"/>
      <c r="D27" s="19"/>
      <c r="E27" s="19"/>
      <c r="F27" s="19"/>
      <c r="G27" s="19"/>
      <c r="H27" s="19"/>
      <c r="I27" s="19"/>
      <c r="J27" s="18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47"/>
      <c r="AD27" s="47"/>
      <c r="AE27" s="47"/>
      <c r="AF27" s="47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55"/>
      <c r="AT27" s="19"/>
      <c r="AU27" s="19"/>
      <c r="AV27" s="19"/>
      <c r="AW27" s="19"/>
      <c r="AX27" s="19"/>
      <c r="AY27" s="19"/>
      <c r="AZ27" s="19"/>
      <c r="BA27" s="19"/>
      <c r="BB27" s="55"/>
    </row>
    <row r="28" spans="1:54">
      <c r="A28" s="18"/>
      <c r="B28" s="19"/>
      <c r="C28" s="19"/>
      <c r="D28" s="19"/>
      <c r="E28" s="19"/>
      <c r="F28" s="19"/>
      <c r="G28" s="19"/>
      <c r="H28" s="19"/>
      <c r="I28" s="19"/>
      <c r="J28" s="18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47"/>
      <c r="AD28" s="47"/>
      <c r="AE28" s="47"/>
      <c r="AF28" s="47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55"/>
      <c r="AT28" s="19"/>
      <c r="AU28" s="19"/>
      <c r="AV28" s="19"/>
      <c r="AW28" s="19"/>
      <c r="AX28" s="19"/>
      <c r="AY28" s="19"/>
      <c r="AZ28" s="19"/>
      <c r="BA28" s="19"/>
      <c r="BB28" s="55"/>
    </row>
    <row r="29" spans="1:54">
      <c r="A29" s="18"/>
      <c r="B29" s="19"/>
      <c r="C29" s="19"/>
      <c r="D29" s="19"/>
      <c r="E29" s="19"/>
      <c r="F29" s="19"/>
      <c r="G29" s="19"/>
      <c r="H29" s="19"/>
      <c r="I29" s="19"/>
      <c r="J29" s="18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47"/>
      <c r="AD29" s="47"/>
      <c r="AE29" s="47"/>
      <c r="AF29" s="47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55"/>
      <c r="AT29" s="19"/>
      <c r="AU29" s="19"/>
      <c r="AV29" s="19"/>
      <c r="AW29" s="19"/>
      <c r="AX29" s="19"/>
      <c r="AY29" s="19"/>
      <c r="AZ29" s="19"/>
      <c r="BA29" s="19"/>
      <c r="BB29" s="55"/>
    </row>
    <row r="30" spans="1:54">
      <c r="A30" s="18"/>
      <c r="B30" s="19"/>
      <c r="C30" s="19"/>
      <c r="D30" s="19"/>
      <c r="E30" s="19"/>
      <c r="F30" s="19"/>
      <c r="G30" s="19"/>
      <c r="H30" s="19"/>
      <c r="I30" s="19"/>
      <c r="J30" s="18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47"/>
      <c r="AD30" s="47"/>
      <c r="AE30" s="47"/>
      <c r="AF30" s="47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55"/>
      <c r="AT30" s="19"/>
      <c r="AU30" s="19"/>
      <c r="AV30" s="19"/>
      <c r="AW30" s="19"/>
      <c r="AX30" s="19"/>
      <c r="AY30" s="19"/>
      <c r="AZ30" s="19"/>
      <c r="BA30" s="19"/>
      <c r="BB30" s="55"/>
    </row>
    <row r="31" spans="1:54">
      <c r="A31" s="18"/>
      <c r="B31" s="19"/>
      <c r="C31" s="19"/>
      <c r="D31" s="19"/>
      <c r="E31" s="19"/>
      <c r="F31" s="19"/>
      <c r="G31" s="19"/>
      <c r="H31" s="19"/>
      <c r="I31" s="19"/>
      <c r="J31" s="18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47"/>
      <c r="AD31" s="47"/>
      <c r="AE31" s="47"/>
      <c r="AF31" s="47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55"/>
      <c r="AT31" s="19"/>
      <c r="AU31" s="19"/>
      <c r="AV31" s="19"/>
      <c r="AW31" s="19"/>
      <c r="AX31" s="19"/>
      <c r="AY31" s="19"/>
      <c r="AZ31" s="19"/>
      <c r="BA31" s="19"/>
      <c r="BB31" s="55"/>
    </row>
    <row r="32" spans="1:54">
      <c r="A32" s="18"/>
      <c r="B32" s="19"/>
      <c r="C32" s="19"/>
      <c r="D32" s="19"/>
      <c r="E32" s="19"/>
      <c r="F32" s="19"/>
      <c r="G32" s="19"/>
      <c r="H32" s="19"/>
      <c r="I32" s="19"/>
      <c r="J32" s="18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38"/>
      <c r="AD32" s="38"/>
      <c r="AE32" s="38"/>
      <c r="AF32" s="3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55"/>
      <c r="AT32" s="19"/>
      <c r="AU32" s="19"/>
      <c r="AV32" s="19"/>
      <c r="AW32" s="19"/>
      <c r="AX32" s="19"/>
      <c r="AY32" s="19"/>
      <c r="AZ32" s="19"/>
      <c r="BA32" s="19"/>
      <c r="BB32" s="55"/>
    </row>
    <row r="33" spans="1:54" ht="12.75" customHeight="1">
      <c r="A33" s="51"/>
      <c r="B33" s="52"/>
      <c r="C33" s="52"/>
      <c r="D33" s="52"/>
      <c r="E33" s="52"/>
      <c r="F33" s="52"/>
      <c r="G33" s="52"/>
      <c r="H33" s="52"/>
      <c r="I33" s="52"/>
      <c r="J33" s="51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3"/>
      <c r="AT33" s="52"/>
      <c r="AU33" s="52"/>
      <c r="AV33" s="52"/>
      <c r="AW33" s="52"/>
      <c r="AX33" s="52"/>
      <c r="AY33" s="52"/>
      <c r="AZ33" s="52"/>
      <c r="BA33" s="52"/>
      <c r="BB33" s="53"/>
    </row>
    <row r="34" spans="1:54" ht="12.75" customHeight="1">
      <c r="A34" s="18"/>
      <c r="B34" s="161" t="s">
        <v>43</v>
      </c>
      <c r="C34" s="161"/>
      <c r="D34" s="161"/>
      <c r="E34" s="161"/>
      <c r="F34" s="161"/>
      <c r="G34" s="161"/>
      <c r="H34" s="161"/>
      <c r="I34" s="55"/>
      <c r="J34" s="18"/>
      <c r="K34" s="161" t="s">
        <v>24</v>
      </c>
      <c r="L34" s="164" t="s">
        <v>25</v>
      </c>
      <c r="M34" s="164">
        <f>AC24</f>
        <v>1.1000000000000001</v>
      </c>
      <c r="N34" s="164"/>
      <c r="O34" s="164"/>
      <c r="P34" s="161" t="s">
        <v>26</v>
      </c>
      <c r="Q34" s="164">
        <f>AC24</f>
        <v>1.1000000000000001</v>
      </c>
      <c r="R34" s="164"/>
      <c r="S34" s="164"/>
      <c r="T34" s="164" t="s">
        <v>27</v>
      </c>
      <c r="U34" s="161" t="s">
        <v>28</v>
      </c>
      <c r="V34" s="161" t="s">
        <v>25</v>
      </c>
      <c r="W34" s="164">
        <f>AC24+M15*0.3*2</f>
        <v>1.94</v>
      </c>
      <c r="X34" s="164"/>
      <c r="Y34" s="164"/>
      <c r="Z34" s="161" t="s">
        <v>26</v>
      </c>
      <c r="AA34" s="164">
        <f>W34</f>
        <v>1.94</v>
      </c>
      <c r="AB34" s="164"/>
      <c r="AC34" s="164"/>
      <c r="AD34" s="160" t="s">
        <v>27</v>
      </c>
      <c r="AE34" s="161" t="s">
        <v>29</v>
      </c>
      <c r="AF34" s="161" t="s">
        <v>26</v>
      </c>
      <c r="AG34" s="164">
        <f>M15</f>
        <v>1.4</v>
      </c>
      <c r="AH34" s="164"/>
      <c r="AI34" s="164"/>
      <c r="AJ34" s="161" t="s">
        <v>26</v>
      </c>
      <c r="AK34" s="161">
        <v>1</v>
      </c>
      <c r="AL34" s="165" t="s">
        <v>30</v>
      </c>
      <c r="AM34" s="161">
        <v>2</v>
      </c>
      <c r="AN34" s="23"/>
      <c r="AO34" s="23"/>
      <c r="AP34" s="54"/>
      <c r="AQ34" s="54"/>
      <c r="AR34" s="161" t="s">
        <v>31</v>
      </c>
      <c r="AS34" s="162"/>
      <c r="AT34" s="159">
        <f>((M34*Q34)+(W34*AA34))*AG34*0.5</f>
        <v>3.4815200000000002</v>
      </c>
      <c r="AU34" s="160"/>
      <c r="AV34" s="160"/>
      <c r="AW34" s="160"/>
      <c r="AX34" s="160"/>
      <c r="AY34" s="161" t="s">
        <v>32</v>
      </c>
      <c r="AZ34" s="161"/>
      <c r="BA34" s="161"/>
      <c r="BB34" s="162"/>
    </row>
    <row r="35" spans="1:54" ht="12.75" customHeight="1">
      <c r="A35" s="18"/>
      <c r="B35" s="161"/>
      <c r="C35" s="161"/>
      <c r="D35" s="161"/>
      <c r="E35" s="161"/>
      <c r="F35" s="161"/>
      <c r="G35" s="161"/>
      <c r="H35" s="161"/>
      <c r="I35" s="55"/>
      <c r="J35" s="18"/>
      <c r="K35" s="161"/>
      <c r="L35" s="164"/>
      <c r="M35" s="164"/>
      <c r="N35" s="164"/>
      <c r="O35" s="164"/>
      <c r="P35" s="161"/>
      <c r="Q35" s="164"/>
      <c r="R35" s="164"/>
      <c r="S35" s="164"/>
      <c r="T35" s="164"/>
      <c r="U35" s="161"/>
      <c r="V35" s="161"/>
      <c r="W35" s="164"/>
      <c r="X35" s="164"/>
      <c r="Y35" s="164"/>
      <c r="Z35" s="161"/>
      <c r="AA35" s="164"/>
      <c r="AB35" s="164"/>
      <c r="AC35" s="164"/>
      <c r="AD35" s="160"/>
      <c r="AE35" s="161"/>
      <c r="AF35" s="161"/>
      <c r="AG35" s="164"/>
      <c r="AH35" s="164"/>
      <c r="AI35" s="164"/>
      <c r="AJ35" s="161"/>
      <c r="AK35" s="161"/>
      <c r="AL35" s="161"/>
      <c r="AM35" s="161"/>
      <c r="AN35" s="23"/>
      <c r="AO35" s="23"/>
      <c r="AP35" s="19"/>
      <c r="AQ35" s="19"/>
      <c r="AR35" s="161"/>
      <c r="AS35" s="162"/>
      <c r="AT35" s="159"/>
      <c r="AU35" s="160"/>
      <c r="AV35" s="160"/>
      <c r="AW35" s="160"/>
      <c r="AX35" s="160"/>
      <c r="AY35" s="161"/>
      <c r="AZ35" s="161"/>
      <c r="BA35" s="161"/>
      <c r="BB35" s="162"/>
    </row>
    <row r="36" spans="1:54" ht="12.75" customHeight="1">
      <c r="A36" s="56"/>
      <c r="B36" s="57"/>
      <c r="C36" s="57"/>
      <c r="D36" s="57"/>
      <c r="E36" s="57"/>
      <c r="F36" s="57"/>
      <c r="G36" s="57"/>
      <c r="H36" s="57"/>
      <c r="I36" s="57"/>
      <c r="J36" s="56"/>
      <c r="K36" s="57"/>
      <c r="L36" s="58"/>
      <c r="M36" s="58"/>
      <c r="N36" s="58"/>
      <c r="O36" s="57"/>
      <c r="P36" s="57"/>
      <c r="Q36" s="58"/>
      <c r="R36" s="58"/>
      <c r="S36" s="58"/>
      <c r="T36" s="58"/>
      <c r="U36" s="57"/>
      <c r="V36" s="57"/>
      <c r="W36" s="59"/>
      <c r="X36" s="59"/>
      <c r="Y36" s="59"/>
      <c r="Z36" s="57"/>
      <c r="AA36" s="57"/>
      <c r="AB36" s="59"/>
      <c r="AC36" s="59"/>
      <c r="AD36" s="59"/>
      <c r="AE36" s="57"/>
      <c r="AF36" s="57"/>
      <c r="AG36" s="58"/>
      <c r="AH36" s="58"/>
      <c r="AI36" s="57"/>
      <c r="AJ36" s="57"/>
      <c r="AK36" s="57"/>
      <c r="AL36" s="57"/>
      <c r="AM36" s="59"/>
      <c r="AN36" s="59"/>
      <c r="AO36" s="59"/>
      <c r="AP36" s="57"/>
      <c r="AQ36" s="57"/>
      <c r="AR36" s="57"/>
      <c r="AS36" s="60"/>
      <c r="AT36" s="57"/>
      <c r="AU36" s="57"/>
      <c r="AV36" s="57"/>
      <c r="AW36" s="57"/>
      <c r="AX36" s="57"/>
      <c r="AY36" s="57"/>
      <c r="AZ36" s="57"/>
      <c r="BA36" s="57"/>
      <c r="BB36" s="60"/>
    </row>
    <row r="37" spans="1:54" ht="12.75" customHeight="1">
      <c r="A37" s="18"/>
      <c r="B37" s="19"/>
      <c r="C37" s="19"/>
      <c r="D37" s="19"/>
      <c r="E37" s="19"/>
      <c r="F37" s="19"/>
      <c r="G37" s="19"/>
      <c r="H37" s="19"/>
      <c r="I37" s="19"/>
      <c r="J37" s="18"/>
      <c r="K37" s="19"/>
      <c r="L37" s="47"/>
      <c r="M37" s="47"/>
      <c r="N37" s="47"/>
      <c r="O37" s="19"/>
      <c r="P37" s="19"/>
      <c r="Q37" s="47"/>
      <c r="R37" s="47"/>
      <c r="S37" s="47"/>
      <c r="T37" s="47"/>
      <c r="U37" s="19"/>
      <c r="V37" s="19"/>
      <c r="W37" s="23"/>
      <c r="X37" s="23"/>
      <c r="Y37" s="23"/>
      <c r="Z37" s="19"/>
      <c r="AA37" s="19"/>
      <c r="AB37" s="23"/>
      <c r="AC37" s="23"/>
      <c r="AD37" s="23"/>
      <c r="AE37" s="19"/>
      <c r="AF37" s="19"/>
      <c r="AG37" s="47"/>
      <c r="AH37" s="47"/>
      <c r="AI37" s="19"/>
      <c r="AJ37" s="19"/>
      <c r="AK37" s="19"/>
      <c r="AL37" s="19"/>
      <c r="AM37" s="23"/>
      <c r="AN37" s="23"/>
      <c r="AO37" s="23"/>
      <c r="AP37" s="19"/>
      <c r="AQ37" s="19"/>
      <c r="AR37" s="19"/>
      <c r="AS37" s="55"/>
      <c r="AT37" s="19"/>
      <c r="AU37" s="19"/>
      <c r="AV37" s="19"/>
      <c r="AW37" s="19"/>
      <c r="AX37" s="19"/>
      <c r="AY37" s="19"/>
      <c r="AZ37" s="19"/>
      <c r="BA37" s="19"/>
      <c r="BB37" s="55"/>
    </row>
    <row r="38" spans="1:54" ht="12.75" customHeight="1">
      <c r="A38" s="18"/>
      <c r="B38" s="161" t="s">
        <v>44</v>
      </c>
      <c r="C38" s="161"/>
      <c r="D38" s="161"/>
      <c r="E38" s="161"/>
      <c r="F38" s="161"/>
      <c r="G38" s="161"/>
      <c r="H38" s="161"/>
      <c r="I38" s="19"/>
      <c r="J38" s="18"/>
      <c r="K38" s="160">
        <f>AT34</f>
        <v>3.4815200000000002</v>
      </c>
      <c r="L38" s="161"/>
      <c r="M38" s="161"/>
      <c r="N38" s="161"/>
      <c r="O38" s="161" t="s">
        <v>34</v>
      </c>
      <c r="P38" s="161" t="s">
        <v>25</v>
      </c>
      <c r="Q38" s="164">
        <f>AC22</f>
        <v>0.5</v>
      </c>
      <c r="R38" s="164"/>
      <c r="S38" s="164"/>
      <c r="T38" s="164" t="s">
        <v>26</v>
      </c>
      <c r="U38" s="164">
        <f>AC22</f>
        <v>0.5</v>
      </c>
      <c r="V38" s="164"/>
      <c r="W38" s="164"/>
      <c r="X38" s="160" t="s">
        <v>26</v>
      </c>
      <c r="Y38" s="164">
        <f>O15</f>
        <v>0.9</v>
      </c>
      <c r="Z38" s="164"/>
      <c r="AA38" s="164"/>
      <c r="AB38" s="160" t="s">
        <v>27</v>
      </c>
      <c r="AC38" s="23"/>
      <c r="AD38" s="23"/>
      <c r="AE38" s="19"/>
      <c r="AF38" s="19"/>
      <c r="AG38" s="47"/>
      <c r="AH38" s="47"/>
      <c r="AI38" s="19"/>
      <c r="AJ38" s="19"/>
      <c r="AK38" s="19"/>
      <c r="AL38" s="19"/>
      <c r="AM38" s="23"/>
      <c r="AN38" s="23"/>
      <c r="AO38" s="23"/>
      <c r="AP38" s="19"/>
      <c r="AQ38" s="19"/>
      <c r="AR38" s="161" t="s">
        <v>31</v>
      </c>
      <c r="AS38" s="162"/>
      <c r="AT38" s="159">
        <f>K38-(Q38*U38*Y38)</f>
        <v>3.2565200000000001</v>
      </c>
      <c r="AU38" s="160"/>
      <c r="AV38" s="160"/>
      <c r="AW38" s="160"/>
      <c r="AX38" s="160"/>
      <c r="AY38" s="161" t="s">
        <v>32</v>
      </c>
      <c r="AZ38" s="161"/>
      <c r="BA38" s="161"/>
      <c r="BB38" s="162"/>
    </row>
    <row r="39" spans="1:54" ht="12.75" customHeight="1">
      <c r="A39" s="18"/>
      <c r="B39" s="161"/>
      <c r="C39" s="161"/>
      <c r="D39" s="161"/>
      <c r="E39" s="161"/>
      <c r="F39" s="161"/>
      <c r="G39" s="161"/>
      <c r="H39" s="161"/>
      <c r="I39" s="19"/>
      <c r="J39" s="61"/>
      <c r="K39" s="161"/>
      <c r="L39" s="161"/>
      <c r="M39" s="161"/>
      <c r="N39" s="161"/>
      <c r="O39" s="161"/>
      <c r="P39" s="161"/>
      <c r="Q39" s="164"/>
      <c r="R39" s="164"/>
      <c r="S39" s="164"/>
      <c r="T39" s="164"/>
      <c r="U39" s="164"/>
      <c r="V39" s="164"/>
      <c r="W39" s="164"/>
      <c r="X39" s="160"/>
      <c r="Y39" s="164"/>
      <c r="Z39" s="164"/>
      <c r="AA39" s="164"/>
      <c r="AB39" s="160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61"/>
      <c r="AS39" s="162"/>
      <c r="AT39" s="159"/>
      <c r="AU39" s="160"/>
      <c r="AV39" s="160"/>
      <c r="AW39" s="160"/>
      <c r="AX39" s="160"/>
      <c r="AY39" s="161"/>
      <c r="AZ39" s="161"/>
      <c r="BA39" s="161"/>
      <c r="BB39" s="162"/>
    </row>
    <row r="40" spans="1:54" ht="12.75" customHeight="1">
      <c r="A40" s="18"/>
      <c r="B40" s="19"/>
      <c r="C40" s="19"/>
      <c r="D40" s="19"/>
      <c r="E40" s="19"/>
      <c r="F40" s="19"/>
      <c r="G40" s="19"/>
      <c r="H40" s="19"/>
      <c r="I40" s="19"/>
      <c r="J40" s="61"/>
      <c r="K40" s="23"/>
      <c r="L40" s="23"/>
      <c r="M40" s="23"/>
      <c r="N40" s="19"/>
      <c r="O40" s="19"/>
      <c r="P40" s="23"/>
      <c r="Q40" s="23"/>
      <c r="R40" s="23"/>
      <c r="S40" s="23"/>
      <c r="T40" s="23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55"/>
      <c r="AT40" s="62"/>
      <c r="AU40" s="62"/>
      <c r="AV40" s="62"/>
      <c r="AW40" s="62"/>
      <c r="AX40" s="62"/>
      <c r="AY40" s="19"/>
      <c r="AZ40" s="19"/>
      <c r="BA40" s="19"/>
      <c r="BB40" s="55"/>
    </row>
    <row r="41" spans="1:54" ht="12.75" customHeight="1">
      <c r="A41" s="51"/>
      <c r="B41" s="52"/>
      <c r="C41" s="52"/>
      <c r="D41" s="52"/>
      <c r="E41" s="52"/>
      <c r="F41" s="52"/>
      <c r="G41" s="52"/>
      <c r="H41" s="52"/>
      <c r="I41" s="52"/>
      <c r="J41" s="51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3"/>
      <c r="AT41" s="52"/>
      <c r="AU41" s="52"/>
      <c r="AV41" s="52"/>
      <c r="AW41" s="52"/>
      <c r="AX41" s="52"/>
      <c r="AY41" s="52"/>
      <c r="AZ41" s="52"/>
      <c r="BA41" s="52"/>
      <c r="BB41" s="53"/>
    </row>
    <row r="42" spans="1:54" ht="12.75" customHeight="1">
      <c r="A42" s="18"/>
      <c r="B42" s="161" t="s">
        <v>46</v>
      </c>
      <c r="C42" s="161"/>
      <c r="D42" s="161"/>
      <c r="E42" s="161"/>
      <c r="F42" s="161"/>
      <c r="G42" s="161"/>
      <c r="H42" s="161"/>
      <c r="I42" s="55"/>
      <c r="J42" s="18"/>
      <c r="K42" s="161" t="s">
        <v>24</v>
      </c>
      <c r="L42" s="164" t="s">
        <v>25</v>
      </c>
      <c r="M42" s="164">
        <f>AC24</f>
        <v>1.1000000000000001</v>
      </c>
      <c r="N42" s="164"/>
      <c r="O42" s="164"/>
      <c r="P42" s="161" t="s">
        <v>26</v>
      </c>
      <c r="Q42" s="164">
        <f>M42</f>
        <v>1.1000000000000001</v>
      </c>
      <c r="R42" s="164"/>
      <c r="S42" s="164"/>
      <c r="T42" s="164" t="s">
        <v>27</v>
      </c>
      <c r="U42" s="161" t="s">
        <v>28</v>
      </c>
      <c r="V42" s="161" t="s">
        <v>25</v>
      </c>
      <c r="W42" s="164">
        <f>AC24+M15*0.3*2</f>
        <v>1.94</v>
      </c>
      <c r="X42" s="164"/>
      <c r="Y42" s="164"/>
      <c r="Z42" s="161" t="s">
        <v>26</v>
      </c>
      <c r="AA42" s="164">
        <f>W42</f>
        <v>1.94</v>
      </c>
      <c r="AB42" s="164"/>
      <c r="AC42" s="164"/>
      <c r="AD42" s="160" t="s">
        <v>27</v>
      </c>
      <c r="AE42" s="161" t="s">
        <v>29</v>
      </c>
      <c r="AF42" s="161" t="s">
        <v>26</v>
      </c>
      <c r="AG42" s="164">
        <f>M15</f>
        <v>1.4</v>
      </c>
      <c r="AH42" s="164"/>
      <c r="AI42" s="164"/>
      <c r="AJ42" s="161" t="s">
        <v>26</v>
      </c>
      <c r="AK42" s="161">
        <v>1</v>
      </c>
      <c r="AL42" s="165" t="s">
        <v>30</v>
      </c>
      <c r="AM42" s="161">
        <v>2</v>
      </c>
      <c r="AN42" s="23"/>
      <c r="AO42" s="23"/>
      <c r="AP42" s="54"/>
      <c r="AQ42" s="54"/>
      <c r="AR42" s="161" t="s">
        <v>31</v>
      </c>
      <c r="AS42" s="162"/>
      <c r="AT42" s="159">
        <f>((M42*Q42)+(W42*AA42))*AG42*0.5</f>
        <v>3.4815200000000002</v>
      </c>
      <c r="AU42" s="160"/>
      <c r="AV42" s="160"/>
      <c r="AW42" s="160"/>
      <c r="AX42" s="160"/>
      <c r="AY42" s="161" t="s">
        <v>32</v>
      </c>
      <c r="AZ42" s="161"/>
      <c r="BA42" s="161"/>
      <c r="BB42" s="162"/>
    </row>
    <row r="43" spans="1:54" ht="12.75" customHeight="1">
      <c r="A43" s="18"/>
      <c r="B43" s="161"/>
      <c r="C43" s="161"/>
      <c r="D43" s="161"/>
      <c r="E43" s="161"/>
      <c r="F43" s="161"/>
      <c r="G43" s="161"/>
      <c r="H43" s="161"/>
      <c r="I43" s="55"/>
      <c r="J43" s="18"/>
      <c r="K43" s="161"/>
      <c r="L43" s="164"/>
      <c r="M43" s="164"/>
      <c r="N43" s="164"/>
      <c r="O43" s="164"/>
      <c r="P43" s="161"/>
      <c r="Q43" s="164"/>
      <c r="R43" s="164"/>
      <c r="S43" s="164"/>
      <c r="T43" s="164"/>
      <c r="U43" s="161"/>
      <c r="V43" s="161"/>
      <c r="W43" s="164"/>
      <c r="X43" s="164"/>
      <c r="Y43" s="164"/>
      <c r="Z43" s="161"/>
      <c r="AA43" s="164"/>
      <c r="AB43" s="164"/>
      <c r="AC43" s="164"/>
      <c r="AD43" s="160"/>
      <c r="AE43" s="161"/>
      <c r="AF43" s="161"/>
      <c r="AG43" s="164"/>
      <c r="AH43" s="164"/>
      <c r="AI43" s="164"/>
      <c r="AJ43" s="161"/>
      <c r="AK43" s="161"/>
      <c r="AL43" s="161"/>
      <c r="AM43" s="161"/>
      <c r="AN43" s="23"/>
      <c r="AO43" s="23"/>
      <c r="AP43" s="19"/>
      <c r="AQ43" s="19"/>
      <c r="AR43" s="161"/>
      <c r="AS43" s="162"/>
      <c r="AT43" s="159"/>
      <c r="AU43" s="160"/>
      <c r="AV43" s="160"/>
      <c r="AW43" s="160"/>
      <c r="AX43" s="160"/>
      <c r="AY43" s="161"/>
      <c r="AZ43" s="161"/>
      <c r="BA43" s="161"/>
      <c r="BB43" s="162"/>
    </row>
    <row r="44" spans="1:54" ht="12.75" customHeight="1">
      <c r="A44" s="56"/>
      <c r="B44" s="57"/>
      <c r="C44" s="57"/>
      <c r="D44" s="57"/>
      <c r="E44" s="57"/>
      <c r="F44" s="57"/>
      <c r="G44" s="57"/>
      <c r="H44" s="57"/>
      <c r="I44" s="57"/>
      <c r="J44" s="56"/>
      <c r="K44" s="57"/>
      <c r="L44" s="58"/>
      <c r="M44" s="58"/>
      <c r="N44" s="58"/>
      <c r="O44" s="57"/>
      <c r="P44" s="57"/>
      <c r="Q44" s="58"/>
      <c r="R44" s="58"/>
      <c r="S44" s="58"/>
      <c r="T44" s="58"/>
      <c r="U44" s="57"/>
      <c r="V44" s="57"/>
      <c r="W44" s="59"/>
      <c r="X44" s="59"/>
      <c r="Y44" s="59"/>
      <c r="Z44" s="57"/>
      <c r="AA44" s="57"/>
      <c r="AB44" s="59"/>
      <c r="AC44" s="59"/>
      <c r="AD44" s="59"/>
      <c r="AE44" s="57"/>
      <c r="AF44" s="57"/>
      <c r="AG44" s="58"/>
      <c r="AH44" s="58"/>
      <c r="AI44" s="57"/>
      <c r="AJ44" s="57"/>
      <c r="AK44" s="57"/>
      <c r="AL44" s="57"/>
      <c r="AM44" s="59"/>
      <c r="AN44" s="59"/>
      <c r="AO44" s="59"/>
      <c r="AP44" s="57"/>
      <c r="AQ44" s="57"/>
      <c r="AR44" s="57"/>
      <c r="AS44" s="60"/>
      <c r="AT44" s="57"/>
      <c r="AU44" s="57"/>
      <c r="AV44" s="57"/>
      <c r="AW44" s="57"/>
      <c r="AX44" s="57"/>
      <c r="AY44" s="57"/>
      <c r="AZ44" s="57"/>
      <c r="BA44" s="57"/>
      <c r="BB44" s="60"/>
    </row>
    <row r="45" spans="1:54" ht="12.75" customHeight="1">
      <c r="A45" s="18"/>
      <c r="B45" s="19"/>
      <c r="C45" s="19"/>
      <c r="D45" s="19"/>
      <c r="E45" s="19"/>
      <c r="F45" s="19"/>
      <c r="G45" s="19"/>
      <c r="H45" s="19"/>
      <c r="I45" s="19"/>
      <c r="J45" s="18"/>
      <c r="K45" s="19"/>
      <c r="L45" s="47"/>
      <c r="M45" s="47"/>
      <c r="N45" s="47"/>
      <c r="O45" s="19"/>
      <c r="P45" s="19"/>
      <c r="Q45" s="47"/>
      <c r="R45" s="47"/>
      <c r="S45" s="47"/>
      <c r="T45" s="47"/>
      <c r="U45" s="19"/>
      <c r="V45" s="19"/>
      <c r="W45" s="23"/>
      <c r="X45" s="23"/>
      <c r="Y45" s="23"/>
      <c r="Z45" s="19"/>
      <c r="AA45" s="19"/>
      <c r="AB45" s="23"/>
      <c r="AC45" s="23"/>
      <c r="AD45" s="23"/>
      <c r="AE45" s="19"/>
      <c r="AF45" s="19"/>
      <c r="AG45" s="47"/>
      <c r="AH45" s="47"/>
      <c r="AI45" s="19"/>
      <c r="AJ45" s="19"/>
      <c r="AK45" s="19"/>
      <c r="AL45" s="19"/>
      <c r="AM45" s="23"/>
      <c r="AN45" s="23"/>
      <c r="AO45" s="23"/>
      <c r="AP45" s="19"/>
      <c r="AQ45" s="19"/>
      <c r="AR45" s="19"/>
      <c r="AS45" s="55"/>
      <c r="AT45" s="19"/>
      <c r="AU45" s="19"/>
      <c r="AV45" s="19"/>
      <c r="AW45" s="19"/>
      <c r="AX45" s="19"/>
      <c r="AY45" s="19"/>
      <c r="AZ45" s="19"/>
      <c r="BA45" s="19"/>
      <c r="BB45" s="55"/>
    </row>
    <row r="46" spans="1:54" ht="12.75" customHeight="1">
      <c r="A46" s="18"/>
      <c r="B46" s="161" t="s">
        <v>47</v>
      </c>
      <c r="C46" s="161"/>
      <c r="D46" s="161"/>
      <c r="E46" s="161"/>
      <c r="F46" s="161"/>
      <c r="G46" s="161"/>
      <c r="H46" s="161"/>
      <c r="I46" s="19"/>
      <c r="J46" s="18"/>
      <c r="K46" s="160">
        <f>AT42</f>
        <v>3.4815200000000002</v>
      </c>
      <c r="L46" s="161"/>
      <c r="M46" s="161"/>
      <c r="N46" s="161"/>
      <c r="O46" s="161" t="s">
        <v>34</v>
      </c>
      <c r="P46" s="161" t="s">
        <v>25</v>
      </c>
      <c r="Q46" s="164">
        <f>AC22</f>
        <v>0.5</v>
      </c>
      <c r="R46" s="164"/>
      <c r="S46" s="164"/>
      <c r="T46" s="164" t="s">
        <v>26</v>
      </c>
      <c r="U46" s="164">
        <f>AC22</f>
        <v>0.5</v>
      </c>
      <c r="V46" s="164"/>
      <c r="W46" s="164"/>
      <c r="X46" s="160" t="s">
        <v>26</v>
      </c>
      <c r="Y46" s="164">
        <f>O15</f>
        <v>0.9</v>
      </c>
      <c r="Z46" s="164"/>
      <c r="AA46" s="164"/>
      <c r="AB46" s="160" t="s">
        <v>27</v>
      </c>
      <c r="AC46" s="23"/>
      <c r="AD46" s="23"/>
      <c r="AE46" s="19"/>
      <c r="AF46" s="19"/>
      <c r="AG46" s="47"/>
      <c r="AH46" s="47"/>
      <c r="AI46" s="19"/>
      <c r="AJ46" s="19"/>
      <c r="AK46" s="19"/>
      <c r="AL46" s="19"/>
      <c r="AM46" s="23"/>
      <c r="AN46" s="23"/>
      <c r="AO46" s="23"/>
      <c r="AP46" s="19"/>
      <c r="AQ46" s="19"/>
      <c r="AR46" s="161" t="s">
        <v>31</v>
      </c>
      <c r="AS46" s="162"/>
      <c r="AT46" s="159">
        <f>K46-(Q46*U46*Y46)</f>
        <v>3.2565200000000001</v>
      </c>
      <c r="AU46" s="160"/>
      <c r="AV46" s="160"/>
      <c r="AW46" s="160"/>
      <c r="AX46" s="160"/>
      <c r="AY46" s="161" t="s">
        <v>32</v>
      </c>
      <c r="AZ46" s="161"/>
      <c r="BA46" s="161"/>
      <c r="BB46" s="162"/>
    </row>
    <row r="47" spans="1:54" ht="12.75" customHeight="1">
      <c r="A47" s="18"/>
      <c r="B47" s="161"/>
      <c r="C47" s="161"/>
      <c r="D47" s="161"/>
      <c r="E47" s="161"/>
      <c r="F47" s="161"/>
      <c r="G47" s="161"/>
      <c r="H47" s="161"/>
      <c r="I47" s="19"/>
      <c r="J47" s="61"/>
      <c r="K47" s="161"/>
      <c r="L47" s="161"/>
      <c r="M47" s="161"/>
      <c r="N47" s="161"/>
      <c r="O47" s="161"/>
      <c r="P47" s="161"/>
      <c r="Q47" s="164"/>
      <c r="R47" s="164"/>
      <c r="S47" s="164"/>
      <c r="T47" s="164"/>
      <c r="U47" s="164"/>
      <c r="V47" s="164"/>
      <c r="W47" s="164"/>
      <c r="X47" s="160"/>
      <c r="Y47" s="164"/>
      <c r="Z47" s="164"/>
      <c r="AA47" s="164"/>
      <c r="AB47" s="160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61"/>
      <c r="AS47" s="162"/>
      <c r="AT47" s="159"/>
      <c r="AU47" s="160"/>
      <c r="AV47" s="160"/>
      <c r="AW47" s="160"/>
      <c r="AX47" s="160"/>
      <c r="AY47" s="161"/>
      <c r="AZ47" s="161"/>
      <c r="BA47" s="161"/>
      <c r="BB47" s="162"/>
    </row>
    <row r="48" spans="1:54" ht="12.75" customHeight="1">
      <c r="A48" s="18"/>
      <c r="B48" s="19"/>
      <c r="C48" s="19"/>
      <c r="D48" s="19"/>
      <c r="E48" s="19"/>
      <c r="F48" s="19"/>
      <c r="G48" s="19"/>
      <c r="H48" s="19"/>
      <c r="I48" s="19"/>
      <c r="J48" s="61"/>
      <c r="K48" s="23"/>
      <c r="L48" s="23"/>
      <c r="M48" s="23"/>
      <c r="N48" s="19"/>
      <c r="O48" s="19"/>
      <c r="P48" s="23"/>
      <c r="Q48" s="23"/>
      <c r="R48" s="23"/>
      <c r="S48" s="23"/>
      <c r="T48" s="23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55"/>
      <c r="AT48" s="62"/>
      <c r="AU48" s="62"/>
      <c r="AV48" s="62"/>
      <c r="AW48" s="62"/>
      <c r="AX48" s="62"/>
      <c r="AY48" s="19"/>
      <c r="AZ48" s="19"/>
      <c r="BA48" s="19"/>
      <c r="BB48" s="55"/>
    </row>
    <row r="49" spans="1:54" ht="12.75" customHeight="1">
      <c r="A49" s="74"/>
      <c r="B49" s="75"/>
      <c r="C49" s="75"/>
      <c r="D49" s="75"/>
      <c r="E49" s="75"/>
      <c r="F49" s="75"/>
      <c r="G49" s="75"/>
      <c r="H49" s="75"/>
      <c r="I49" s="75"/>
      <c r="J49" s="51"/>
      <c r="K49" s="52"/>
      <c r="L49" s="76"/>
      <c r="M49" s="52"/>
      <c r="N49" s="52"/>
      <c r="O49" s="52"/>
      <c r="P49" s="52"/>
      <c r="Q49" s="52"/>
      <c r="R49" s="52"/>
      <c r="S49" s="52"/>
      <c r="T49" s="52"/>
      <c r="U49" s="52"/>
      <c r="V49" s="76"/>
      <c r="W49" s="52"/>
      <c r="X49" s="52"/>
      <c r="Y49" s="52"/>
      <c r="Z49" s="52"/>
      <c r="AA49" s="52"/>
      <c r="AB49" s="52"/>
      <c r="AC49" s="76"/>
      <c r="AD49" s="52"/>
      <c r="AE49" s="52"/>
      <c r="AF49" s="77"/>
      <c r="AG49" s="77"/>
      <c r="AH49" s="52"/>
      <c r="AI49" s="76"/>
      <c r="AJ49" s="52"/>
      <c r="AK49" s="52"/>
      <c r="AL49" s="52"/>
      <c r="AM49" s="52"/>
      <c r="AN49" s="52"/>
      <c r="AO49" s="52"/>
      <c r="AP49" s="52"/>
      <c r="AQ49" s="52"/>
      <c r="AR49" s="52"/>
      <c r="AS49" s="53"/>
      <c r="AT49" s="64"/>
      <c r="AU49" s="64"/>
      <c r="AV49" s="64"/>
      <c r="AW49" s="64"/>
      <c r="AX49" s="64"/>
      <c r="AY49" s="52"/>
      <c r="AZ49" s="52"/>
      <c r="BA49" s="52"/>
      <c r="BB49" s="53"/>
    </row>
    <row r="50" spans="1:54" ht="12.75" customHeight="1">
      <c r="A50" s="66"/>
      <c r="B50" s="107" t="s">
        <v>39</v>
      </c>
      <c r="C50" s="107"/>
      <c r="D50" s="107"/>
      <c r="E50" s="107"/>
      <c r="F50" s="107"/>
      <c r="G50" s="107"/>
      <c r="H50" s="107"/>
      <c r="I50" s="67"/>
      <c r="J50" s="18"/>
      <c r="K50" s="160">
        <f>AT34+AT46</f>
        <v>6.7380399999999998</v>
      </c>
      <c r="L50" s="160"/>
      <c r="M50" s="160"/>
      <c r="N50" s="160"/>
      <c r="O50" s="161" t="s">
        <v>34</v>
      </c>
      <c r="P50" s="160">
        <f>AT38+AT42</f>
        <v>6.7380399999999998</v>
      </c>
      <c r="Q50" s="160"/>
      <c r="R50" s="160"/>
      <c r="S50" s="160"/>
      <c r="T50" s="19"/>
      <c r="U50" s="161"/>
      <c r="V50" s="19"/>
      <c r="W50" s="78"/>
      <c r="X50" s="78"/>
      <c r="Y50" s="78"/>
      <c r="Z50" s="78"/>
      <c r="AA50" s="78"/>
      <c r="AB50" s="78"/>
      <c r="AC50" s="78"/>
      <c r="AD50" s="78"/>
      <c r="AE50" s="78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61" t="s">
        <v>31</v>
      </c>
      <c r="AS50" s="162"/>
      <c r="AT50" s="159">
        <f>K50-P50</f>
        <v>0</v>
      </c>
      <c r="AU50" s="160"/>
      <c r="AV50" s="160"/>
      <c r="AW50" s="160"/>
      <c r="AX50" s="160"/>
      <c r="AY50" s="161" t="s">
        <v>32</v>
      </c>
      <c r="AZ50" s="161"/>
      <c r="BA50" s="161"/>
      <c r="BB50" s="162"/>
    </row>
    <row r="51" spans="1:54" ht="12.75" customHeight="1">
      <c r="A51" s="66"/>
      <c r="B51" s="107"/>
      <c r="C51" s="107"/>
      <c r="D51" s="107"/>
      <c r="E51" s="107"/>
      <c r="F51" s="107"/>
      <c r="G51" s="107"/>
      <c r="H51" s="107"/>
      <c r="I51" s="67"/>
      <c r="J51" s="18"/>
      <c r="K51" s="160"/>
      <c r="L51" s="160"/>
      <c r="M51" s="160"/>
      <c r="N51" s="160"/>
      <c r="O51" s="161"/>
      <c r="P51" s="160"/>
      <c r="Q51" s="160"/>
      <c r="R51" s="160"/>
      <c r="S51" s="160"/>
      <c r="T51" s="47"/>
      <c r="U51" s="161"/>
      <c r="V51" s="48"/>
      <c r="W51" s="78"/>
      <c r="X51" s="78"/>
      <c r="Y51" s="78"/>
      <c r="Z51" s="78"/>
      <c r="AA51" s="78"/>
      <c r="AB51" s="78"/>
      <c r="AC51" s="78"/>
      <c r="AD51" s="78"/>
      <c r="AE51" s="78"/>
      <c r="AF51" s="73"/>
      <c r="AG51" s="71"/>
      <c r="AH51" s="19"/>
      <c r="AI51" s="19"/>
      <c r="AJ51" s="72"/>
      <c r="AK51" s="72"/>
      <c r="AL51" s="47"/>
      <c r="AM51" s="47"/>
      <c r="AN51" s="19"/>
      <c r="AO51" s="19"/>
      <c r="AP51" s="19"/>
      <c r="AQ51" s="19"/>
      <c r="AR51" s="161"/>
      <c r="AS51" s="162"/>
      <c r="AT51" s="159"/>
      <c r="AU51" s="160"/>
      <c r="AV51" s="160"/>
      <c r="AW51" s="160"/>
      <c r="AX51" s="160"/>
      <c r="AY51" s="161"/>
      <c r="AZ51" s="161"/>
      <c r="BA51" s="161"/>
      <c r="BB51" s="162"/>
    </row>
    <row r="52" spans="1:54" ht="12.75" customHeight="1">
      <c r="A52" s="79"/>
      <c r="B52" s="80"/>
      <c r="C52" s="80"/>
      <c r="D52" s="80"/>
      <c r="E52" s="80"/>
      <c r="F52" s="80"/>
      <c r="G52" s="80"/>
      <c r="H52" s="80"/>
      <c r="I52" s="80"/>
      <c r="J52" s="81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3"/>
      <c r="AT52" s="82"/>
      <c r="AU52" s="82"/>
      <c r="AV52" s="82"/>
      <c r="AW52" s="82"/>
      <c r="AX52" s="82"/>
      <c r="AY52" s="82"/>
      <c r="AZ52" s="82"/>
      <c r="BA52" s="82"/>
      <c r="BB52" s="83"/>
    </row>
  </sheetData>
  <mergeCells count="103">
    <mergeCell ref="AR46:AS47"/>
    <mergeCell ref="AT46:AX47"/>
    <mergeCell ref="AY46:BB47"/>
    <mergeCell ref="AR42:AS43"/>
    <mergeCell ref="AT42:AX43"/>
    <mergeCell ref="AY42:BB43"/>
    <mergeCell ref="AJ42:AJ43"/>
    <mergeCell ref="AK42:AK43"/>
    <mergeCell ref="AL42:AL43"/>
    <mergeCell ref="AM42:AM43"/>
    <mergeCell ref="AG42:AI43"/>
    <mergeCell ref="V42:V43"/>
    <mergeCell ref="W42:Y43"/>
    <mergeCell ref="Z42:Z43"/>
    <mergeCell ref="AA42:AC43"/>
    <mergeCell ref="AD42:AD43"/>
    <mergeCell ref="AE42:AE43"/>
    <mergeCell ref="X46:X47"/>
    <mergeCell ref="Y46:AA47"/>
    <mergeCell ref="AB46:AB47"/>
    <mergeCell ref="AT50:AX51"/>
    <mergeCell ref="AY50:BB51"/>
    <mergeCell ref="B42:H43"/>
    <mergeCell ref="K42:K43"/>
    <mergeCell ref="L42:L43"/>
    <mergeCell ref="M42:O43"/>
    <mergeCell ref="P42:P43"/>
    <mergeCell ref="Q42:S43"/>
    <mergeCell ref="T42:T43"/>
    <mergeCell ref="U42:U43"/>
    <mergeCell ref="B50:H51"/>
    <mergeCell ref="K50:N51"/>
    <mergeCell ref="O50:O51"/>
    <mergeCell ref="P50:S51"/>
    <mergeCell ref="U50:U51"/>
    <mergeCell ref="AR50:AS51"/>
    <mergeCell ref="B46:H47"/>
    <mergeCell ref="K46:N47"/>
    <mergeCell ref="O46:O47"/>
    <mergeCell ref="P46:P47"/>
    <mergeCell ref="Q46:S47"/>
    <mergeCell ref="T46:T47"/>
    <mergeCell ref="U46:W47"/>
    <mergeCell ref="AF42:AF43"/>
    <mergeCell ref="Y38:AA39"/>
    <mergeCell ref="AB38:AB39"/>
    <mergeCell ref="AR38:AS39"/>
    <mergeCell ref="AT38:AX39"/>
    <mergeCell ref="AY38:BB39"/>
    <mergeCell ref="AT34:AX35"/>
    <mergeCell ref="AY34:BB35"/>
    <mergeCell ref="B38:H39"/>
    <mergeCell ref="K38:N39"/>
    <mergeCell ref="O38:O39"/>
    <mergeCell ref="P38:P39"/>
    <mergeCell ref="Q38:S39"/>
    <mergeCell ref="T38:T39"/>
    <mergeCell ref="U38:W39"/>
    <mergeCell ref="X38:X39"/>
    <mergeCell ref="AG34:AI35"/>
    <mergeCell ref="AJ34:AJ35"/>
    <mergeCell ref="AK34:AK35"/>
    <mergeCell ref="AL34:AL35"/>
    <mergeCell ref="AM34:AM35"/>
    <mergeCell ref="AR34:AS35"/>
    <mergeCell ref="W34:Y35"/>
    <mergeCell ref="Z34:Z35"/>
    <mergeCell ref="AA34:AC35"/>
    <mergeCell ref="AD34:AD35"/>
    <mergeCell ref="AE34:AE35"/>
    <mergeCell ref="AF34:AF35"/>
    <mergeCell ref="AC24:AF24"/>
    <mergeCell ref="B34:H35"/>
    <mergeCell ref="K34:K35"/>
    <mergeCell ref="L34:L35"/>
    <mergeCell ref="M34:O35"/>
    <mergeCell ref="P34:P35"/>
    <mergeCell ref="Q34:S35"/>
    <mergeCell ref="T34:T35"/>
    <mergeCell ref="U34:U35"/>
    <mergeCell ref="V34:V35"/>
    <mergeCell ref="A1:BB1"/>
    <mergeCell ref="A2:I2"/>
    <mergeCell ref="J2:AS2"/>
    <mergeCell ref="AT2:BB2"/>
    <mergeCell ref="B3:H3"/>
    <mergeCell ref="B4:H4"/>
    <mergeCell ref="AI16:AM16"/>
    <mergeCell ref="AI17:AM17"/>
    <mergeCell ref="M21:M23"/>
    <mergeCell ref="W22:Z22"/>
    <mergeCell ref="AC22:AF22"/>
    <mergeCell ref="AI22:AK22"/>
    <mergeCell ref="AM22:AO22"/>
    <mergeCell ref="B9:H9"/>
    <mergeCell ref="W9:AB9"/>
    <mergeCell ref="A10:I10"/>
    <mergeCell ref="P10:V10"/>
    <mergeCell ref="X10:AC10"/>
    <mergeCell ref="O13:P14"/>
    <mergeCell ref="T14:V16"/>
    <mergeCell ref="M15:N17"/>
    <mergeCell ref="O15:P20"/>
  </mergeCells>
  <phoneticPr fontId="2" type="noConversion"/>
  <pageMargins left="0.47244094488188976" right="0.47244094488188976" top="0.98425196850393704" bottom="0.39370078740157483" header="0.51181102362204722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Sheet1</vt:lpstr>
      <vt:lpstr>토공수량집계</vt:lpstr>
      <vt:lpstr>조서</vt:lpstr>
      <vt:lpstr>단위수량</vt:lpstr>
      <vt:lpstr>이설단위수량</vt:lpstr>
    </vt:vector>
  </TitlesOfParts>
  <Company>세일엔지니어링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류제민</dc:creator>
  <cp:lastModifiedBy>user</cp:lastModifiedBy>
  <cp:lastPrinted>2016-06-09T08:55:02Z</cp:lastPrinted>
  <dcterms:created xsi:type="dcterms:W3CDTF">2013-04-25T06:44:32Z</dcterms:created>
  <dcterms:modified xsi:type="dcterms:W3CDTF">2025-03-10T13:15:29Z</dcterms:modified>
</cp:coreProperties>
</file>