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externalLinks/externalLink7.xml" ContentType="application/vnd.openxmlformats-officedocument.spreadsheetml.externalLink+xml"/>
  <Override PartName="/xl/externalLinks/externalLink8.xml" ContentType="application/vnd.openxmlformats-officedocument.spreadsheetml.externalLink+xml"/>
  <Override PartName="/xl/externalLinks/externalLink9.xml" ContentType="application/vnd.openxmlformats-officedocument.spreadsheetml.externalLink+xml"/>
  <Override PartName="/xl/externalLinks/externalLink10.xml" ContentType="application/vnd.openxmlformats-officedocument.spreadsheetml.externalLink+xml"/>
  <Override PartName="/xl/externalLinks/externalLink11.xml" ContentType="application/vnd.openxmlformats-officedocument.spreadsheetml.externalLink+xml"/>
  <Override PartName="/xl/externalLinks/externalLink12.xml" ContentType="application/vnd.openxmlformats-officedocument.spreadsheetml.externalLink+xml"/>
  <Override PartName="/xl/externalLinks/externalLink13.xml" ContentType="application/vnd.openxmlformats-officedocument.spreadsheetml.externalLink+xml"/>
  <Override PartName="/xl/externalLinks/externalLink14.xml" ContentType="application/vnd.openxmlformats-officedocument.spreadsheetml.externalLink+xml"/>
  <Override PartName="/xl/externalLinks/externalLink15.xml" ContentType="application/vnd.openxmlformats-officedocument.spreadsheetml.externalLink+xml"/>
  <Override PartName="/xl/externalLinks/externalLink16.xml" ContentType="application/vnd.openxmlformats-officedocument.spreadsheetml.externalLink+xml"/>
  <Override PartName="/xl/externalLinks/externalLink17.xml" ContentType="application/vnd.openxmlformats-officedocument.spreadsheetml.externalLink+xml"/>
  <Override PartName="/xl/externalLinks/externalLink18.xml" ContentType="application/vnd.openxmlformats-officedocument.spreadsheetml.externalLink+xml"/>
  <Override PartName="/xl/externalLinks/externalLink19.xml" ContentType="application/vnd.openxmlformats-officedocument.spreadsheetml.externalLink+xml"/>
  <Override PartName="/xl/externalLinks/externalLink20.xml" ContentType="application/vnd.openxmlformats-officedocument.spreadsheetml.externalLink+xml"/>
  <Override PartName="/xl/externalLinks/externalLink21.xml" ContentType="application/vnd.openxmlformats-officedocument.spreadsheetml.externalLink+xml"/>
  <Override PartName="/xl/externalLinks/externalLink22.xml" ContentType="application/vnd.openxmlformats-officedocument.spreadsheetml.externalLink+xml"/>
  <Override PartName="/xl/externalLinks/externalLink23.xml" ContentType="application/vnd.openxmlformats-officedocument.spreadsheetml.externalLink+xml"/>
  <Override PartName="/xl/externalLinks/externalLink24.xml" ContentType="application/vnd.openxmlformats-officedocument.spreadsheetml.externalLink+xml"/>
  <Override PartName="/xl/externalLinks/externalLink25.xml" ContentType="application/vnd.openxmlformats-officedocument.spreadsheetml.externalLink+xml"/>
  <Override PartName="/xl/externalLinks/externalLink26.xml" ContentType="application/vnd.openxmlformats-officedocument.spreadsheetml.externalLink+xml"/>
  <Override PartName="/xl/externalLinks/externalLink27.xml" ContentType="application/vnd.openxmlformats-officedocument.spreadsheetml.externalLink+xml"/>
  <Override PartName="/xl/externalLinks/externalLink28.xml" ContentType="application/vnd.openxmlformats-officedocument.spreadsheetml.externalLink+xml"/>
  <Override PartName="/xl/externalLinks/externalLink29.xml" ContentType="application/vnd.openxmlformats-officedocument.spreadsheetml.externalLink+xml"/>
  <Override PartName="/xl/externalLinks/externalLink30.xml" ContentType="application/vnd.openxmlformats-officedocument.spreadsheetml.externalLink+xml"/>
  <Override PartName="/xl/externalLinks/externalLink31.xml" ContentType="application/vnd.openxmlformats-officedocument.spreadsheetml.externalLink+xml"/>
  <Override PartName="/xl/externalLinks/externalLink32.xml" ContentType="application/vnd.openxmlformats-officedocument.spreadsheetml.externalLink+xml"/>
  <Override PartName="/xl/externalLinks/externalLink33.xml" ContentType="application/vnd.openxmlformats-officedocument.spreadsheetml.externalLink+xml"/>
  <Override PartName="/xl/externalLinks/externalLink34.xml" ContentType="application/vnd.openxmlformats-officedocument.spreadsheetml.externalLink+xml"/>
  <Override PartName="/xl/externalLinks/externalLink35.xml" ContentType="application/vnd.openxmlformats-officedocument.spreadsheetml.externalLink+xml"/>
  <Override PartName="/xl/externalLinks/externalLink36.xml" ContentType="application/vnd.openxmlformats-officedocument.spreadsheetml.externalLink+xml"/>
  <Override PartName="/xl/externalLinks/externalLink37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현재_통합_문서" defaultThemeVersion="124226"/>
  <mc:AlternateContent xmlns:mc="http://schemas.openxmlformats.org/markup-compatibility/2006">
    <mc:Choice Requires="x15">
      <x15ac:absPath xmlns:x15ac="http://schemas.microsoft.com/office/spreadsheetml/2010/11/ac" url="C:\Users\leesc\Desktop\"/>
    </mc:Choice>
  </mc:AlternateContent>
  <bookViews>
    <workbookView xWindow="0" yWindow="0" windowWidth="28800" windowHeight="12165" tabRatio="873"/>
  </bookViews>
  <sheets>
    <sheet name="갑지(출력x)" sheetId="1" r:id="rId1"/>
    <sheet name="간지" sheetId="36" r:id="rId2"/>
    <sheet name="실정보고갑지" sheetId="2" state="hidden" r:id="rId3"/>
    <sheet name="증감내역(출력x)" sheetId="3" r:id="rId4"/>
    <sheet name="공사원가계산서" sheetId="34" r:id="rId5"/>
    <sheet name="내역서" sheetId="26" r:id="rId6"/>
    <sheet name="단가산출총괄표" sheetId="16" r:id="rId7"/>
    <sheet name="단가산출" sheetId="25" r:id="rId8"/>
    <sheet name="협의율" sheetId="35" r:id="rId9"/>
    <sheet name="기계경비총괄표" sheetId="11" r:id="rId10"/>
    <sheet name="기계경비" sheetId="10" r:id="rId11"/>
    <sheet name="기계경비적용기준(하반기적용)" sheetId="23" r:id="rId12"/>
    <sheet name="굴삭기근거자료(유용토7.7km)" sheetId="27" r:id="rId13"/>
    <sheet name="덤프근거자료(유용토7.7km)" sheetId="28" r:id="rId14"/>
    <sheet name="굴삭기근거자료(유용토2.9km)" sheetId="30" r:id="rId15"/>
    <sheet name="덤프근거자료(유용토2.9km)" sheetId="32" r:id="rId16"/>
    <sheet name="불도져근거자료" sheetId="33" r:id="rId17"/>
    <sheet name="기계경비적용기준" sheetId="12" state="hidden" r:id="rId18"/>
    <sheet name="노임단가" sheetId="8" state="hidden" r:id="rId19"/>
    <sheet name="노임단가(하반기변경)" sheetId="24" r:id="rId20"/>
    <sheet name="설계적용운반가리(모래소운반)" sheetId="29" r:id="rId21"/>
    <sheet name="설계적용운반가리(모래운반)" sheetId="22" r:id="rId22"/>
    <sheet name="근거자료" sheetId="21" state="hidden" r:id="rId23"/>
    <sheet name="덤프근거자료 (2)" sheetId="31" state="hidden" r:id="rId24"/>
    <sheet name="운반경로세부내역" sheetId="20" r:id="rId25"/>
    <sheet name="실제운반속도측정-출력X" sheetId="18" r:id="rId26"/>
    <sheet name="자재단가" sheetId="7" state="hidden" r:id="rId27"/>
    <sheet name="견적단가" sheetId="9" state="hidden" r:id="rId28"/>
  </sheets>
  <externalReferences>
    <externalReference r:id="rId29"/>
    <externalReference r:id="rId30"/>
    <externalReference r:id="rId31"/>
    <externalReference r:id="rId32"/>
    <externalReference r:id="rId33"/>
    <externalReference r:id="rId34"/>
    <externalReference r:id="rId35"/>
    <externalReference r:id="rId36"/>
    <externalReference r:id="rId37"/>
    <externalReference r:id="rId38"/>
    <externalReference r:id="rId39"/>
    <externalReference r:id="rId40"/>
    <externalReference r:id="rId41"/>
    <externalReference r:id="rId42"/>
    <externalReference r:id="rId43"/>
    <externalReference r:id="rId44"/>
    <externalReference r:id="rId45"/>
    <externalReference r:id="rId46"/>
    <externalReference r:id="rId47"/>
    <externalReference r:id="rId48"/>
    <externalReference r:id="rId49"/>
    <externalReference r:id="rId50"/>
    <externalReference r:id="rId51"/>
    <externalReference r:id="rId52"/>
    <externalReference r:id="rId53"/>
    <externalReference r:id="rId54"/>
    <externalReference r:id="rId55"/>
    <externalReference r:id="rId56"/>
    <externalReference r:id="rId57"/>
    <externalReference r:id="rId58"/>
    <externalReference r:id="rId59"/>
    <externalReference r:id="rId60"/>
    <externalReference r:id="rId61"/>
    <externalReference r:id="rId62"/>
    <externalReference r:id="rId63"/>
    <externalReference r:id="rId64"/>
    <externalReference r:id="rId65"/>
  </externalReferences>
  <definedNames>
    <definedName name="_____________________________________a122" hidden="1">{#N/A,#N/A,FALSE,"속도"}</definedName>
    <definedName name="__________________a122" hidden="1">{#N/A,#N/A,FALSE,"속도"}</definedName>
    <definedName name="_____________a122" hidden="1">{#N/A,#N/A,FALSE,"속도"}</definedName>
    <definedName name="___________a122" hidden="1">{#N/A,#N/A,FALSE,"속도"}</definedName>
    <definedName name="____a122" hidden="1">{#N/A,#N/A,FALSE,"속도"}</definedName>
    <definedName name="__123Graph_B" localSheetId="14" hidden="1">#REF!</definedName>
    <definedName name="__123Graph_B" localSheetId="23" hidden="1">#REF!</definedName>
    <definedName name="__123Graph_B" localSheetId="15" hidden="1">#REF!</definedName>
    <definedName name="__123Graph_B" localSheetId="13" hidden="1">#REF!</definedName>
    <definedName name="__123Graph_B" localSheetId="20" hidden="1">#REF!</definedName>
    <definedName name="__123Graph_B" localSheetId="21" hidden="1">#REF!</definedName>
    <definedName name="__123Graph_B" hidden="1">#REF!</definedName>
    <definedName name="__123Graph_E" localSheetId="14" hidden="1">[1]유림골조!#REF!</definedName>
    <definedName name="__123Graph_E" localSheetId="23" hidden="1">[1]유림골조!#REF!</definedName>
    <definedName name="__123Graph_E" localSheetId="15" hidden="1">[1]유림골조!#REF!</definedName>
    <definedName name="__123Graph_E" localSheetId="13" hidden="1">[1]유림골조!#REF!</definedName>
    <definedName name="__123Graph_E" localSheetId="20" hidden="1">[1]유림골조!#REF!</definedName>
    <definedName name="__123Graph_E" localSheetId="21" hidden="1">[1]유림골조!#REF!</definedName>
    <definedName name="__123Graph_E" hidden="1">[1]유림골조!#REF!</definedName>
    <definedName name="__dfdfe" localSheetId="14" hidden="1">#REF!</definedName>
    <definedName name="__dfdfe" localSheetId="23" hidden="1">#REF!</definedName>
    <definedName name="__dfdfe" localSheetId="15" hidden="1">#REF!</definedName>
    <definedName name="__dfdfe" localSheetId="13" hidden="1">#REF!</definedName>
    <definedName name="__dfdfe" localSheetId="20" hidden="1">#REF!</definedName>
    <definedName name="__dfdfe" localSheetId="21" hidden="1">#REF!</definedName>
    <definedName name="__dfdfe" hidden="1">#REF!</definedName>
    <definedName name="__IntlFixup" hidden="1">TRUE</definedName>
    <definedName name="__KD2" localSheetId="14" hidden="1">#REF!</definedName>
    <definedName name="__KD2" localSheetId="23" hidden="1">#REF!</definedName>
    <definedName name="__KD2" localSheetId="15" hidden="1">#REF!</definedName>
    <definedName name="__KD2" localSheetId="13" hidden="1">#REF!</definedName>
    <definedName name="__KD2" localSheetId="20" hidden="1">#REF!</definedName>
    <definedName name="__KD2" localSheetId="21" hidden="1">#REF!</definedName>
    <definedName name="__KD2" hidden="1">#REF!</definedName>
    <definedName name="__KD3" localSheetId="14" hidden="1">#REF!</definedName>
    <definedName name="__KD3" localSheetId="23" hidden="1">#REF!</definedName>
    <definedName name="__KD3" localSheetId="15" hidden="1">#REF!</definedName>
    <definedName name="__KD3" localSheetId="13" hidden="1">#REF!</definedName>
    <definedName name="__KD3" localSheetId="20" hidden="1">#REF!</definedName>
    <definedName name="__KD3" localSheetId="21" hidden="1">#REF!</definedName>
    <definedName name="__KD3" hidden="1">#REF!</definedName>
    <definedName name="__key2" localSheetId="14" hidden="1">[2]조명시설!#REF!</definedName>
    <definedName name="__key2" localSheetId="23" hidden="1">[2]조명시설!#REF!</definedName>
    <definedName name="__key2" localSheetId="15" hidden="1">[2]조명시설!#REF!</definedName>
    <definedName name="__key2" localSheetId="13" hidden="1">[2]조명시설!#REF!</definedName>
    <definedName name="__key2" localSheetId="20" hidden="1">[2]조명시설!#REF!</definedName>
    <definedName name="__key2" localSheetId="21" hidden="1">[2]조명시설!#REF!</definedName>
    <definedName name="__key2" hidden="1">[2]조명시설!#REF!</definedName>
    <definedName name="__KK2" localSheetId="14" hidden="1">#REF!</definedName>
    <definedName name="__KK2" localSheetId="23" hidden="1">#REF!</definedName>
    <definedName name="__KK2" localSheetId="15" hidden="1">#REF!</definedName>
    <definedName name="__KK2" localSheetId="13" hidden="1">#REF!</definedName>
    <definedName name="__KK2" localSheetId="20" hidden="1">#REF!</definedName>
    <definedName name="__KK2" localSheetId="21" hidden="1">#REF!</definedName>
    <definedName name="__KK2" hidden="1">#REF!</definedName>
    <definedName name="__KK3" localSheetId="14" hidden="1">#REF!</definedName>
    <definedName name="__KK3" localSheetId="23" hidden="1">#REF!</definedName>
    <definedName name="__KK3" localSheetId="15" hidden="1">#REF!</definedName>
    <definedName name="__KK3" localSheetId="13" hidden="1">#REF!</definedName>
    <definedName name="__KK3" localSheetId="20" hidden="1">#REF!</definedName>
    <definedName name="__KK3" localSheetId="21" hidden="1">#REF!</definedName>
    <definedName name="__KK3" hidden="1">#REF!</definedName>
    <definedName name="_19_0__123Grap" localSheetId="14" hidden="1">#REF!</definedName>
    <definedName name="_19_0__123Grap" localSheetId="23" hidden="1">#REF!</definedName>
    <definedName name="_19_0__123Grap" localSheetId="15" hidden="1">#REF!</definedName>
    <definedName name="_19_0__123Grap" localSheetId="13" hidden="1">#REF!</definedName>
    <definedName name="_19_0__123Grap" localSheetId="20" hidden="1">#REF!</definedName>
    <definedName name="_19_0__123Grap" localSheetId="21" hidden="1">#REF!</definedName>
    <definedName name="_19_0__123Grap" hidden="1">#REF!</definedName>
    <definedName name="_20_0_Dist_" localSheetId="14" hidden="1">#REF!</definedName>
    <definedName name="_20_0_Dist_" localSheetId="23" hidden="1">#REF!</definedName>
    <definedName name="_20_0_Dist_" localSheetId="15" hidden="1">#REF!</definedName>
    <definedName name="_20_0_Dist_" localSheetId="13" hidden="1">#REF!</definedName>
    <definedName name="_20_0_Dist_" localSheetId="20" hidden="1">#REF!</definedName>
    <definedName name="_20_0_Dist_" localSheetId="21" hidden="1">#REF!</definedName>
    <definedName name="_20_0_Dist_" hidden="1">#REF!</definedName>
    <definedName name="_22_0_0_F" localSheetId="14" hidden="1">#REF!</definedName>
    <definedName name="_22_0_0_F" localSheetId="23" hidden="1">#REF!</definedName>
    <definedName name="_22_0_0_F" localSheetId="15" hidden="1">#REF!</definedName>
    <definedName name="_22_0_0_F" localSheetId="13" hidden="1">#REF!</definedName>
    <definedName name="_22_0_0_F" localSheetId="20" hidden="1">#REF!</definedName>
    <definedName name="_22_0_0_F" localSheetId="21" hidden="1">#REF!</definedName>
    <definedName name="_22_0_0_F" hidden="1">#REF!</definedName>
    <definedName name="_2309f" localSheetId="14" hidden="1">#REF!</definedName>
    <definedName name="_2309f" localSheetId="23" hidden="1">#REF!</definedName>
    <definedName name="_2309f" localSheetId="15" hidden="1">#REF!</definedName>
    <definedName name="_2309f" localSheetId="13" hidden="1">#REF!</definedName>
    <definedName name="_2309f" localSheetId="20" hidden="1">#REF!</definedName>
    <definedName name="_2309f" localSheetId="21" hidden="1">#REF!</definedName>
    <definedName name="_2309f" hidden="1">#REF!</definedName>
    <definedName name="_23fil" localSheetId="14" hidden="1">#REF!</definedName>
    <definedName name="_23fil" localSheetId="23" hidden="1">#REF!</definedName>
    <definedName name="_23fil" localSheetId="15" hidden="1">#REF!</definedName>
    <definedName name="_23fil" localSheetId="13" hidden="1">#REF!</definedName>
    <definedName name="_23fil" localSheetId="20" hidden="1">#REF!</definedName>
    <definedName name="_23fil" localSheetId="21" hidden="1">#REF!</definedName>
    <definedName name="_23fil" hidden="1">#REF!</definedName>
    <definedName name="_23i99" localSheetId="14" hidden="1">#REF!</definedName>
    <definedName name="_23i99" localSheetId="23" hidden="1">#REF!</definedName>
    <definedName name="_23i99" localSheetId="15" hidden="1">#REF!</definedName>
    <definedName name="_23i99" localSheetId="13" hidden="1">#REF!</definedName>
    <definedName name="_23i99" localSheetId="20" hidden="1">#REF!</definedName>
    <definedName name="_23i99" localSheetId="21" hidden="1">#REF!</definedName>
    <definedName name="_23i99" hidden="1">#REF!</definedName>
    <definedName name="_24342" localSheetId="14" hidden="1">#REF!</definedName>
    <definedName name="_24342" localSheetId="23" hidden="1">#REF!</definedName>
    <definedName name="_24342" localSheetId="15" hidden="1">#REF!</definedName>
    <definedName name="_24342" localSheetId="13" hidden="1">#REF!</definedName>
    <definedName name="_24342" localSheetId="20" hidden="1">#REF!</definedName>
    <definedName name="_24342" localSheetId="21" hidden="1">#REF!</definedName>
    <definedName name="_24342" hidden="1">#REF!</definedName>
    <definedName name="_2S" localSheetId="14" hidden="1">'[3]6PILE  (돌출)'!#REF!</definedName>
    <definedName name="_2S" localSheetId="23" hidden="1">'[3]6PILE  (돌출)'!#REF!</definedName>
    <definedName name="_2S" localSheetId="15" hidden="1">'[3]6PILE  (돌출)'!#REF!</definedName>
    <definedName name="_2S" localSheetId="13" hidden="1">'[3]6PILE  (돌출)'!#REF!</definedName>
    <definedName name="_2S" localSheetId="20" hidden="1">'[3]6PILE  (돌출)'!#REF!</definedName>
    <definedName name="_2S" localSheetId="21" hidden="1">'[3]6PILE  (돌출)'!#REF!</definedName>
    <definedName name="_2S" hidden="1">'[3]6PILE  (돌출)'!#REF!</definedName>
    <definedName name="_3_0_0_F" localSheetId="14" hidden="1">#REF!</definedName>
    <definedName name="_3_0_0_F" localSheetId="23" hidden="1">#REF!</definedName>
    <definedName name="_3_0_0_F" localSheetId="15" hidden="1">#REF!</definedName>
    <definedName name="_3_0_0_F" localSheetId="13" hidden="1">#REF!</definedName>
    <definedName name="_3_0_0_F" localSheetId="20" hidden="1">#REF!</definedName>
    <definedName name="_3_0_0_F" localSheetId="21" hidden="1">#REF!</definedName>
    <definedName name="_3_0_0_F" hidden="1">#REF!</definedName>
    <definedName name="_323fil" localSheetId="14" hidden="1">#REF!</definedName>
    <definedName name="_323fil" localSheetId="23" hidden="1">#REF!</definedName>
    <definedName name="_323fil" localSheetId="15" hidden="1">#REF!</definedName>
    <definedName name="_323fil" localSheetId="13" hidden="1">#REF!</definedName>
    <definedName name="_323fil" localSheetId="20" hidden="1">#REF!</definedName>
    <definedName name="_323fil" localSheetId="21" hidden="1">#REF!</definedName>
    <definedName name="_323fil" hidden="1">#REF!</definedName>
    <definedName name="_324dfel" localSheetId="14" hidden="1">#REF!</definedName>
    <definedName name="_324dfel" localSheetId="23" hidden="1">#REF!</definedName>
    <definedName name="_324dfel" localSheetId="15" hidden="1">#REF!</definedName>
    <definedName name="_324dfel" localSheetId="13" hidden="1">#REF!</definedName>
    <definedName name="_324dfel" localSheetId="20" hidden="1">#REF!</definedName>
    <definedName name="_324dfel" localSheetId="21" hidden="1">#REF!</definedName>
    <definedName name="_324dfel" hidden="1">#REF!</definedName>
    <definedName name="_32fial" localSheetId="14" hidden="1">#REF!</definedName>
    <definedName name="_32fial" localSheetId="23" hidden="1">#REF!</definedName>
    <definedName name="_32fial" localSheetId="15" hidden="1">#REF!</definedName>
    <definedName name="_32fial" localSheetId="13" hidden="1">#REF!</definedName>
    <definedName name="_32fial" localSheetId="20" hidden="1">#REF!</definedName>
    <definedName name="_32fial" localSheetId="21" hidden="1">#REF!</definedName>
    <definedName name="_32fial" hidden="1">#REF!</definedName>
    <definedName name="_333ddl" localSheetId="14" hidden="1">#REF!</definedName>
    <definedName name="_333ddl" localSheetId="23" hidden="1">#REF!</definedName>
    <definedName name="_333ddl" localSheetId="15" hidden="1">#REF!</definedName>
    <definedName name="_333ddl" localSheetId="13" hidden="1">#REF!</definedName>
    <definedName name="_333ddl" localSheetId="20" hidden="1">#REF!</definedName>
    <definedName name="_333ddl" localSheetId="21" hidden="1">#REF!</definedName>
    <definedName name="_333ddl" hidden="1">#REF!</definedName>
    <definedName name="_34234if" localSheetId="14" hidden="1">#REF!</definedName>
    <definedName name="_34234if" localSheetId="23" hidden="1">#REF!</definedName>
    <definedName name="_34234if" localSheetId="15" hidden="1">#REF!</definedName>
    <definedName name="_34234if" localSheetId="13" hidden="1">#REF!</definedName>
    <definedName name="_34234if" localSheetId="20" hidden="1">#REF!</definedName>
    <definedName name="_34234if" localSheetId="21" hidden="1">#REF!</definedName>
    <definedName name="_34234if" hidden="1">#REF!</definedName>
    <definedName name="_3ihil" localSheetId="14" hidden="1">#REF!</definedName>
    <definedName name="_3ihil" localSheetId="23" hidden="1">#REF!</definedName>
    <definedName name="_3ihil" localSheetId="15" hidden="1">#REF!</definedName>
    <definedName name="_3ihil" localSheetId="13" hidden="1">#REF!</definedName>
    <definedName name="_3ihil" localSheetId="20" hidden="1">#REF!</definedName>
    <definedName name="_3ihil" localSheetId="21" hidden="1">#REF!</definedName>
    <definedName name="_3ihil" hidden="1">#REF!</definedName>
    <definedName name="_a122" hidden="1">{#N/A,#N/A,FALSE,"속도"}</definedName>
    <definedName name="_aasseil" localSheetId="14" hidden="1">#REF!</definedName>
    <definedName name="_aasseil" localSheetId="23" hidden="1">#REF!</definedName>
    <definedName name="_aasseil" localSheetId="15" hidden="1">#REF!</definedName>
    <definedName name="_aasseil" localSheetId="13" hidden="1">#REF!</definedName>
    <definedName name="_aasseil" localSheetId="20" hidden="1">#REF!</definedName>
    <definedName name="_aasseil" localSheetId="21" hidden="1">#REF!</definedName>
    <definedName name="_aasseil" hidden="1">#REF!</definedName>
    <definedName name="_abecrombie" localSheetId="14" hidden="1">#REF!</definedName>
    <definedName name="_abecrombie" localSheetId="23" hidden="1">#REF!</definedName>
    <definedName name="_abecrombie" localSheetId="15" hidden="1">#REF!</definedName>
    <definedName name="_abecrombie" localSheetId="13" hidden="1">#REF!</definedName>
    <definedName name="_abecrombie" localSheetId="20" hidden="1">#REF!</definedName>
    <definedName name="_abecrombie" localSheetId="21" hidden="1">#REF!</definedName>
    <definedName name="_abecrombie" hidden="1">#REF!</definedName>
    <definedName name="_AE" localSheetId="14" hidden="1">#REF!</definedName>
    <definedName name="_AE" localSheetId="23" hidden="1">#REF!</definedName>
    <definedName name="_AE" localSheetId="15" hidden="1">#REF!</definedName>
    <definedName name="_AE" localSheetId="13" hidden="1">#REF!</definedName>
    <definedName name="_AE" localSheetId="20" hidden="1">#REF!</definedName>
    <definedName name="_AE" localSheetId="21" hidden="1">#REF!</definedName>
    <definedName name="_AE" hidden="1">#REF!</definedName>
    <definedName name="_aeifel" localSheetId="14" hidden="1">#REF!</definedName>
    <definedName name="_aeifel" localSheetId="23" hidden="1">#REF!</definedName>
    <definedName name="_aeifel" localSheetId="15" hidden="1">#REF!</definedName>
    <definedName name="_aeifel" localSheetId="13" hidden="1">#REF!</definedName>
    <definedName name="_aeifel" localSheetId="20" hidden="1">#REF!</definedName>
    <definedName name="_aeifel" localSheetId="21" hidden="1">#REF!</definedName>
    <definedName name="_aeifel" hidden="1">#REF!</definedName>
    <definedName name="_aeiilll2" localSheetId="14" hidden="1">#REF!</definedName>
    <definedName name="_aeiilll2" localSheetId="23" hidden="1">#REF!</definedName>
    <definedName name="_aeiilll2" localSheetId="15" hidden="1">#REF!</definedName>
    <definedName name="_aeiilll2" localSheetId="13" hidden="1">#REF!</definedName>
    <definedName name="_aeiilll2" localSheetId="20" hidden="1">#REF!</definedName>
    <definedName name="_aeiilll2" localSheetId="21" hidden="1">#REF!</definedName>
    <definedName name="_aeiilll2" hidden="1">#REF!</definedName>
    <definedName name="_aewil" localSheetId="14" hidden="1">#REF!</definedName>
    <definedName name="_aewil" localSheetId="23" hidden="1">#REF!</definedName>
    <definedName name="_aewil" localSheetId="15" hidden="1">#REF!</definedName>
    <definedName name="_aewil" localSheetId="13" hidden="1">#REF!</definedName>
    <definedName name="_aewil" localSheetId="20" hidden="1">#REF!</definedName>
    <definedName name="_aewil" localSheetId="21" hidden="1">#REF!</definedName>
    <definedName name="_aewil" hidden="1">#REF!</definedName>
    <definedName name="_aidldlf" localSheetId="14" hidden="1">#REF!</definedName>
    <definedName name="_aidldlf" localSheetId="23" hidden="1">#REF!</definedName>
    <definedName name="_aidldlf" localSheetId="15" hidden="1">#REF!</definedName>
    <definedName name="_aidldlf" localSheetId="13" hidden="1">#REF!</definedName>
    <definedName name="_aidldlf" localSheetId="20" hidden="1">#REF!</definedName>
    <definedName name="_aidldlf" localSheetId="21" hidden="1">#REF!</definedName>
    <definedName name="_aidldlf" hidden="1">#REF!</definedName>
    <definedName name="_aill" localSheetId="14" hidden="1">#REF!</definedName>
    <definedName name="_aill" localSheetId="23" hidden="1">#REF!</definedName>
    <definedName name="_aill" localSheetId="15" hidden="1">#REF!</definedName>
    <definedName name="_aill" localSheetId="13" hidden="1">#REF!</definedName>
    <definedName name="_aill" localSheetId="20" hidden="1">#REF!</definedName>
    <definedName name="_aill" localSheetId="21" hidden="1">#REF!</definedName>
    <definedName name="_aill" hidden="1">#REF!</definedName>
    <definedName name="_aill2" localSheetId="14" hidden="1">#REF!</definedName>
    <definedName name="_aill2" localSheetId="23" hidden="1">#REF!</definedName>
    <definedName name="_aill2" localSheetId="15" hidden="1">#REF!</definedName>
    <definedName name="_aill2" localSheetId="13" hidden="1">#REF!</definedName>
    <definedName name="_aill2" localSheetId="20" hidden="1">#REF!</definedName>
    <definedName name="_aill2" localSheetId="21" hidden="1">#REF!</definedName>
    <definedName name="_aill2" hidden="1">#REF!</definedName>
    <definedName name="_aiooips" localSheetId="14" hidden="1">#REF!</definedName>
    <definedName name="_aiooips" localSheetId="23" hidden="1">#REF!</definedName>
    <definedName name="_aiooips" localSheetId="15" hidden="1">#REF!</definedName>
    <definedName name="_aiooips" localSheetId="13" hidden="1">#REF!</definedName>
    <definedName name="_aiooips" localSheetId="20" hidden="1">#REF!</definedName>
    <definedName name="_aiooips" localSheetId="21" hidden="1">#REF!</definedName>
    <definedName name="_aiooips" hidden="1">#REF!</definedName>
    <definedName name="_aksdl" localSheetId="14" hidden="1">#REF!</definedName>
    <definedName name="_aksdl" localSheetId="23" hidden="1">#REF!</definedName>
    <definedName name="_aksdl" localSheetId="15" hidden="1">#REF!</definedName>
    <definedName name="_aksdl" localSheetId="13" hidden="1">#REF!</definedName>
    <definedName name="_aksdl" localSheetId="20" hidden="1">#REF!</definedName>
    <definedName name="_aksdl" localSheetId="21" hidden="1">#REF!</definedName>
    <definedName name="_aksdl" hidden="1">#REF!</definedName>
    <definedName name="_akzio" localSheetId="14" hidden="1">#REF!</definedName>
    <definedName name="_akzio" localSheetId="23" hidden="1">#REF!</definedName>
    <definedName name="_akzio" localSheetId="15" hidden="1">#REF!</definedName>
    <definedName name="_akzio" localSheetId="13" hidden="1">#REF!</definedName>
    <definedName name="_akzio" localSheetId="20" hidden="1">#REF!</definedName>
    <definedName name="_akzio" localSheetId="21" hidden="1">#REF!</definedName>
    <definedName name="_akzio" hidden="1">#REF!</definedName>
    <definedName name="_alpqpdi" localSheetId="14" hidden="1">#REF!</definedName>
    <definedName name="_alpqpdi" localSheetId="23" hidden="1">#REF!</definedName>
    <definedName name="_alpqpdi" localSheetId="15" hidden="1">#REF!</definedName>
    <definedName name="_alpqpdi" localSheetId="13" hidden="1">#REF!</definedName>
    <definedName name="_alpqpdi" localSheetId="20" hidden="1">#REF!</definedName>
    <definedName name="_alpqpdi" localSheetId="21" hidden="1">#REF!</definedName>
    <definedName name="_alpqpdi" hidden="1">#REF!</definedName>
    <definedName name="_aoiaiei" localSheetId="14" hidden="1">#REF!</definedName>
    <definedName name="_aoiaiei" localSheetId="23" hidden="1">#REF!</definedName>
    <definedName name="_aoiaiei" localSheetId="15" hidden="1">#REF!</definedName>
    <definedName name="_aoiaiei" localSheetId="13" hidden="1">#REF!</definedName>
    <definedName name="_aoiaiei" localSheetId="20" hidden="1">#REF!</definedName>
    <definedName name="_aoiaiei" localSheetId="21" hidden="1">#REF!</definedName>
    <definedName name="_aoiaiei" hidden="1">#REF!</definedName>
    <definedName name="_ap2" localSheetId="14" hidden="1">#REF!</definedName>
    <definedName name="_ap2" localSheetId="23" hidden="1">#REF!</definedName>
    <definedName name="_ap2" localSheetId="15" hidden="1">#REF!</definedName>
    <definedName name="_ap2" localSheetId="13" hidden="1">#REF!</definedName>
    <definedName name="_ap2" localSheetId="20" hidden="1">#REF!</definedName>
    <definedName name="_ap2" localSheetId="21" hidden="1">#REF!</definedName>
    <definedName name="_ap2" hidden="1">#REF!</definedName>
    <definedName name="_apfdkd" localSheetId="14" hidden="1">#REF!</definedName>
    <definedName name="_apfdkd" localSheetId="23" hidden="1">#REF!</definedName>
    <definedName name="_apfdkd" localSheetId="15" hidden="1">#REF!</definedName>
    <definedName name="_apfdkd" localSheetId="13" hidden="1">#REF!</definedName>
    <definedName name="_apfdkd" localSheetId="20" hidden="1">#REF!</definedName>
    <definedName name="_apfdkd" localSheetId="21" hidden="1">#REF!</definedName>
    <definedName name="_apfdkd" hidden="1">#REF!</definedName>
    <definedName name="_aseil" localSheetId="14" hidden="1">#REF!</definedName>
    <definedName name="_aseil" localSheetId="23" hidden="1">#REF!</definedName>
    <definedName name="_aseil" localSheetId="15" hidden="1">#REF!</definedName>
    <definedName name="_aseil" localSheetId="13" hidden="1">#REF!</definedName>
    <definedName name="_aseil" localSheetId="20" hidden="1">#REF!</definedName>
    <definedName name="_aseil" localSheetId="21" hidden="1">#REF!</definedName>
    <definedName name="_aseil" hidden="1">#REF!</definedName>
    <definedName name="_asill" localSheetId="14" hidden="1">#REF!</definedName>
    <definedName name="_asill" localSheetId="23" hidden="1">#REF!</definedName>
    <definedName name="_asill" localSheetId="15" hidden="1">#REF!</definedName>
    <definedName name="_asill" localSheetId="13" hidden="1">#REF!</definedName>
    <definedName name="_asill" localSheetId="20" hidden="1">#REF!</definedName>
    <definedName name="_asill" localSheetId="21" hidden="1">#REF!</definedName>
    <definedName name="_asill" hidden="1">#REF!</definedName>
    <definedName name="_asilll" localSheetId="14" hidden="1">#REF!</definedName>
    <definedName name="_asilll" localSheetId="23" hidden="1">#REF!</definedName>
    <definedName name="_asilll" localSheetId="15" hidden="1">#REF!</definedName>
    <definedName name="_asilll" localSheetId="13" hidden="1">#REF!</definedName>
    <definedName name="_asilll" localSheetId="20" hidden="1">#REF!</definedName>
    <definedName name="_asilll" localSheetId="21" hidden="1">#REF!</definedName>
    <definedName name="_asilll" hidden="1">#REF!</definedName>
    <definedName name="_asldsl" localSheetId="14" hidden="1">#REF!</definedName>
    <definedName name="_asldsl" localSheetId="23" hidden="1">#REF!</definedName>
    <definedName name="_asldsl" localSheetId="15" hidden="1">#REF!</definedName>
    <definedName name="_asldsl" localSheetId="13" hidden="1">#REF!</definedName>
    <definedName name="_asldsl" localSheetId="20" hidden="1">#REF!</definedName>
    <definedName name="_asldsl" localSheetId="21" hidden="1">#REF!</definedName>
    <definedName name="_asldsl" hidden="1">#REF!</definedName>
    <definedName name="_assiill" localSheetId="14" hidden="1">#REF!</definedName>
    <definedName name="_assiill" localSheetId="23" hidden="1">#REF!</definedName>
    <definedName name="_assiill" localSheetId="15" hidden="1">#REF!</definedName>
    <definedName name="_assiill" localSheetId="13" hidden="1">#REF!</definedName>
    <definedName name="_assiill" localSheetId="20" hidden="1">#REF!</definedName>
    <definedName name="_assiill" localSheetId="21" hidden="1">#REF!</definedName>
    <definedName name="_assiill" hidden="1">#REF!</definedName>
    <definedName name="_biblsl" localSheetId="14" hidden="1">#REF!</definedName>
    <definedName name="_biblsl" localSheetId="23" hidden="1">#REF!</definedName>
    <definedName name="_biblsl" localSheetId="15" hidden="1">#REF!</definedName>
    <definedName name="_biblsl" localSheetId="13" hidden="1">#REF!</definedName>
    <definedName name="_biblsl" localSheetId="20" hidden="1">#REF!</definedName>
    <definedName name="_biblsl" localSheetId="21" hidden="1">#REF!</definedName>
    <definedName name="_biblsl" hidden="1">#REF!</definedName>
    <definedName name="_bilil" localSheetId="14" hidden="1">#REF!</definedName>
    <definedName name="_bilil" localSheetId="23" hidden="1">#REF!</definedName>
    <definedName name="_bilil" localSheetId="15" hidden="1">#REF!</definedName>
    <definedName name="_bilil" localSheetId="13" hidden="1">#REF!</definedName>
    <definedName name="_bilil" localSheetId="20" hidden="1">#REF!</definedName>
    <definedName name="_bilil" localSheetId="21" hidden="1">#REF!</definedName>
    <definedName name="_bilil" hidden="1">#REF!</definedName>
    <definedName name="_bill" localSheetId="14" hidden="1">#REF!</definedName>
    <definedName name="_bill" localSheetId="23" hidden="1">#REF!</definedName>
    <definedName name="_bill" localSheetId="15" hidden="1">#REF!</definedName>
    <definedName name="_bill" localSheetId="13" hidden="1">#REF!</definedName>
    <definedName name="_bill" localSheetId="20" hidden="1">#REF!</definedName>
    <definedName name="_bill" localSheetId="21" hidden="1">#REF!</definedName>
    <definedName name="_bill" hidden="1">#REF!</definedName>
    <definedName name="_cceeil" localSheetId="14" hidden="1">#REF!</definedName>
    <definedName name="_cceeil" localSheetId="23" hidden="1">#REF!</definedName>
    <definedName name="_cceeil" localSheetId="15" hidden="1">#REF!</definedName>
    <definedName name="_cceeil" localSheetId="13" hidden="1">#REF!</definedName>
    <definedName name="_cceeil" localSheetId="20" hidden="1">#REF!</definedName>
    <definedName name="_cceeil" localSheetId="21" hidden="1">#REF!</definedName>
    <definedName name="_cceeil" hidden="1">#REF!</definedName>
    <definedName name="_ccill" localSheetId="14" hidden="1">#REF!</definedName>
    <definedName name="_ccill" localSheetId="23" hidden="1">#REF!</definedName>
    <definedName name="_ccill" localSheetId="15" hidden="1">#REF!</definedName>
    <definedName name="_ccill" localSheetId="13" hidden="1">#REF!</definedName>
    <definedName name="_ccill" localSheetId="20" hidden="1">#REF!</definedName>
    <definedName name="_ccill" localSheetId="21" hidden="1">#REF!</definedName>
    <definedName name="_ccill" hidden="1">#REF!</definedName>
    <definedName name="_cdill" localSheetId="14" hidden="1">#REF!</definedName>
    <definedName name="_cdill" localSheetId="23" hidden="1">#REF!</definedName>
    <definedName name="_cdill" localSheetId="15" hidden="1">#REF!</definedName>
    <definedName name="_cdill" localSheetId="13" hidden="1">#REF!</definedName>
    <definedName name="_cdill" localSheetId="20" hidden="1">#REF!</definedName>
    <definedName name="_cdill" localSheetId="21" hidden="1">#REF!</definedName>
    <definedName name="_cdill" hidden="1">#REF!</definedName>
    <definedName name="_cfecil" localSheetId="14" hidden="1">#REF!</definedName>
    <definedName name="_cfecil" localSheetId="23" hidden="1">#REF!</definedName>
    <definedName name="_cfecil" localSheetId="15" hidden="1">#REF!</definedName>
    <definedName name="_cfecil" localSheetId="13" hidden="1">#REF!</definedName>
    <definedName name="_cfecil" localSheetId="20" hidden="1">#REF!</definedName>
    <definedName name="_cfecil" localSheetId="21" hidden="1">#REF!</definedName>
    <definedName name="_cfecil" hidden="1">#REF!</definedName>
    <definedName name="_cfelllss" localSheetId="14" hidden="1">#REF!</definedName>
    <definedName name="_cfelllss" localSheetId="23" hidden="1">#REF!</definedName>
    <definedName name="_cfelllss" localSheetId="15" hidden="1">#REF!</definedName>
    <definedName name="_cfelllss" localSheetId="13" hidden="1">#REF!</definedName>
    <definedName name="_cfelllss" localSheetId="20" hidden="1">#REF!</definedName>
    <definedName name="_cfelllss" localSheetId="21" hidden="1">#REF!</definedName>
    <definedName name="_cfelllss" hidden="1">#REF!</definedName>
    <definedName name="_cicile" localSheetId="14" hidden="1">#REF!</definedName>
    <definedName name="_cicile" localSheetId="23" hidden="1">#REF!</definedName>
    <definedName name="_cicile" localSheetId="15" hidden="1">#REF!</definedName>
    <definedName name="_cicile" localSheetId="13" hidden="1">#REF!</definedName>
    <definedName name="_cicile" localSheetId="20" hidden="1">#REF!</definedName>
    <definedName name="_cicile" localSheetId="21" hidden="1">#REF!</definedName>
    <definedName name="_cicile" hidden="1">#REF!</definedName>
    <definedName name="_cill" localSheetId="14" hidden="1">#REF!</definedName>
    <definedName name="_cill" localSheetId="23" hidden="1">#REF!</definedName>
    <definedName name="_cill" localSheetId="15" hidden="1">#REF!</definedName>
    <definedName name="_cill" localSheetId="13" hidden="1">#REF!</definedName>
    <definedName name="_cill" localSheetId="20" hidden="1">#REF!</definedName>
    <definedName name="_cill" localSheetId="21" hidden="1">#REF!</definedName>
    <definedName name="_cill" hidden="1">#REF!</definedName>
    <definedName name="_ck" localSheetId="14" hidden="1">#REF!</definedName>
    <definedName name="_ck" localSheetId="23" hidden="1">#REF!</definedName>
    <definedName name="_ck" localSheetId="15" hidden="1">#REF!</definedName>
    <definedName name="_ck" localSheetId="13" hidden="1">#REF!</definedName>
    <definedName name="_ck" localSheetId="20" hidden="1">#REF!</definedName>
    <definedName name="_ck" localSheetId="21" hidden="1">#REF!</definedName>
    <definedName name="_ck" hidden="1">#REF!</definedName>
    <definedName name="_d2jkjl" localSheetId="14" hidden="1">#REF!</definedName>
    <definedName name="_d2jkjl" localSheetId="23" hidden="1">#REF!</definedName>
    <definedName name="_d2jkjl" localSheetId="15" hidden="1">#REF!</definedName>
    <definedName name="_d2jkjl" localSheetId="13" hidden="1">#REF!</definedName>
    <definedName name="_d2jkjl" localSheetId="20" hidden="1">#REF!</definedName>
    <definedName name="_d2jkjl" localSheetId="21" hidden="1">#REF!</definedName>
    <definedName name="_d2jkjl" hidden="1">#REF!</definedName>
    <definedName name="_d3fefe" localSheetId="14" hidden="1">#REF!</definedName>
    <definedName name="_d3fefe" localSheetId="23" hidden="1">#REF!</definedName>
    <definedName name="_d3fefe" localSheetId="15" hidden="1">#REF!</definedName>
    <definedName name="_d3fefe" localSheetId="13" hidden="1">#REF!</definedName>
    <definedName name="_d3fefe" localSheetId="20" hidden="1">#REF!</definedName>
    <definedName name="_d3fefe" localSheetId="21" hidden="1">#REF!</definedName>
    <definedName name="_d3fefe" hidden="1">#REF!</definedName>
    <definedName name="_daeidl" localSheetId="14" hidden="1">#REF!</definedName>
    <definedName name="_daeidl" localSheetId="23" hidden="1">#REF!</definedName>
    <definedName name="_daeidl" localSheetId="15" hidden="1">#REF!</definedName>
    <definedName name="_daeidl" localSheetId="13" hidden="1">#REF!</definedName>
    <definedName name="_daeidl" localSheetId="20" hidden="1">#REF!</definedName>
    <definedName name="_daeidl" localSheetId="21" hidden="1">#REF!</definedName>
    <definedName name="_daeidl" hidden="1">#REF!</definedName>
    <definedName name="_daeiel" localSheetId="14" hidden="1">#REF!</definedName>
    <definedName name="_daeiel" localSheetId="23" hidden="1">#REF!</definedName>
    <definedName name="_daeiel" localSheetId="15" hidden="1">#REF!</definedName>
    <definedName name="_daeiel" localSheetId="13" hidden="1">#REF!</definedName>
    <definedName name="_daeiel" localSheetId="20" hidden="1">#REF!</definedName>
    <definedName name="_daeiel" localSheetId="21" hidden="1">#REF!</definedName>
    <definedName name="_daeiel" hidden="1">#REF!</definedName>
    <definedName name="_dail" localSheetId="14" hidden="1">#REF!</definedName>
    <definedName name="_dail" localSheetId="23" hidden="1">#REF!</definedName>
    <definedName name="_dail" localSheetId="15" hidden="1">#REF!</definedName>
    <definedName name="_dail" localSheetId="13" hidden="1">#REF!</definedName>
    <definedName name="_dail" localSheetId="20" hidden="1">#REF!</definedName>
    <definedName name="_dail" localSheetId="21" hidden="1">#REF!</definedName>
    <definedName name="_dail" hidden="1">#REF!</definedName>
    <definedName name="_dcccil" localSheetId="14" hidden="1">#REF!</definedName>
    <definedName name="_dcccil" localSheetId="23" hidden="1">#REF!</definedName>
    <definedName name="_dcccil" localSheetId="15" hidden="1">#REF!</definedName>
    <definedName name="_dcccil" localSheetId="13" hidden="1">#REF!</definedName>
    <definedName name="_dcccil" localSheetId="20" hidden="1">#REF!</definedName>
    <definedName name="_dcccil" localSheetId="21" hidden="1">#REF!</definedName>
    <definedName name="_dcccil" hidden="1">#REF!</definedName>
    <definedName name="_ddaill" localSheetId="14" hidden="1">#REF!</definedName>
    <definedName name="_ddaill" localSheetId="23" hidden="1">#REF!</definedName>
    <definedName name="_ddaill" localSheetId="15" hidden="1">#REF!</definedName>
    <definedName name="_ddaill" localSheetId="13" hidden="1">#REF!</definedName>
    <definedName name="_ddaill" localSheetId="20" hidden="1">#REF!</definedName>
    <definedName name="_ddaill" localSheetId="21" hidden="1">#REF!</definedName>
    <definedName name="_ddaill" hidden="1">#REF!</definedName>
    <definedName name="_ddd" localSheetId="14" hidden="1">#REF!</definedName>
    <definedName name="_ddd" localSheetId="23" hidden="1">#REF!</definedName>
    <definedName name="_ddd" localSheetId="15" hidden="1">#REF!</definedName>
    <definedName name="_ddd" localSheetId="13" hidden="1">#REF!</definedName>
    <definedName name="_ddd" localSheetId="20" hidden="1">#REF!</definedName>
    <definedName name="_ddd" localSheetId="21" hidden="1">#REF!</definedName>
    <definedName name="_ddd" hidden="1">#REF!</definedName>
    <definedName name="_dddilaa" localSheetId="14" hidden="1">#REF!</definedName>
    <definedName name="_dddilaa" localSheetId="23" hidden="1">#REF!</definedName>
    <definedName name="_dddilaa" localSheetId="15" hidden="1">#REF!</definedName>
    <definedName name="_dddilaa" localSheetId="13" hidden="1">#REF!</definedName>
    <definedName name="_dddilaa" localSheetId="20" hidden="1">#REF!</definedName>
    <definedName name="_dddilaa" localSheetId="21" hidden="1">#REF!</definedName>
    <definedName name="_dddilaa" hidden="1">#REF!</definedName>
    <definedName name="_ddeil" localSheetId="14" hidden="1">#REF!</definedName>
    <definedName name="_ddeil" localSheetId="23" hidden="1">#REF!</definedName>
    <definedName name="_ddeil" localSheetId="15" hidden="1">#REF!</definedName>
    <definedName name="_ddeil" localSheetId="13" hidden="1">#REF!</definedName>
    <definedName name="_ddeil" localSheetId="20" hidden="1">#REF!</definedName>
    <definedName name="_ddeil" localSheetId="21" hidden="1">#REF!</definedName>
    <definedName name="_ddeil" hidden="1">#REF!</definedName>
    <definedName name="_ddeil33" localSheetId="14" hidden="1">#REF!</definedName>
    <definedName name="_ddeil33" localSheetId="23" hidden="1">#REF!</definedName>
    <definedName name="_ddeil33" localSheetId="15" hidden="1">#REF!</definedName>
    <definedName name="_ddeil33" localSheetId="13" hidden="1">#REF!</definedName>
    <definedName name="_ddeil33" localSheetId="20" hidden="1">#REF!</definedName>
    <definedName name="_ddeil33" localSheetId="21" hidden="1">#REF!</definedName>
    <definedName name="_ddeil33" hidden="1">#REF!</definedName>
    <definedName name="_ddfefe" localSheetId="14" hidden="1">#REF!</definedName>
    <definedName name="_ddfefe" localSheetId="23" hidden="1">#REF!</definedName>
    <definedName name="_ddfefe" localSheetId="15" hidden="1">#REF!</definedName>
    <definedName name="_ddfefe" localSheetId="13" hidden="1">#REF!</definedName>
    <definedName name="_ddfefe" localSheetId="20" hidden="1">#REF!</definedName>
    <definedName name="_ddfefe" localSheetId="21" hidden="1">#REF!</definedName>
    <definedName name="_ddfefe" hidden="1">#REF!</definedName>
    <definedName name="_ddffii" localSheetId="14" hidden="1">#REF!</definedName>
    <definedName name="_ddffii" localSheetId="23" hidden="1">#REF!</definedName>
    <definedName name="_ddffii" localSheetId="15" hidden="1">#REF!</definedName>
    <definedName name="_ddffii" localSheetId="13" hidden="1">#REF!</definedName>
    <definedName name="_ddffii" localSheetId="20" hidden="1">#REF!</definedName>
    <definedName name="_ddffii" localSheetId="21" hidden="1">#REF!</definedName>
    <definedName name="_ddffii" hidden="1">#REF!</definedName>
    <definedName name="_ddiiwso" localSheetId="14" hidden="1">#REF!</definedName>
    <definedName name="_ddiiwso" localSheetId="23" hidden="1">#REF!</definedName>
    <definedName name="_ddiiwso" localSheetId="15" hidden="1">#REF!</definedName>
    <definedName name="_ddiiwso" localSheetId="13" hidden="1">#REF!</definedName>
    <definedName name="_ddiiwso" localSheetId="20" hidden="1">#REF!</definedName>
    <definedName name="_ddiiwso" localSheetId="21" hidden="1">#REF!</definedName>
    <definedName name="_ddiiwso" hidden="1">#REF!</definedName>
    <definedName name="_ddill" localSheetId="14" hidden="1">#REF!</definedName>
    <definedName name="_ddill" localSheetId="23" hidden="1">#REF!</definedName>
    <definedName name="_ddill" localSheetId="15" hidden="1">#REF!</definedName>
    <definedName name="_ddill" localSheetId="13" hidden="1">#REF!</definedName>
    <definedName name="_ddill" localSheetId="20" hidden="1">#REF!</definedName>
    <definedName name="_ddill" localSheetId="21" hidden="1">#REF!</definedName>
    <definedName name="_ddill" hidden="1">#REF!</definedName>
    <definedName name="_ddliflil" localSheetId="14" hidden="1">#REF!</definedName>
    <definedName name="_ddliflil" localSheetId="23" hidden="1">#REF!</definedName>
    <definedName name="_ddliflil" localSheetId="15" hidden="1">#REF!</definedName>
    <definedName name="_ddliflil" localSheetId="13" hidden="1">#REF!</definedName>
    <definedName name="_ddliflil" localSheetId="20" hidden="1">#REF!</definedName>
    <definedName name="_ddliflil" localSheetId="21" hidden="1">#REF!</definedName>
    <definedName name="_ddliflil" hidden="1">#REF!</definedName>
    <definedName name="_ddsoifio" localSheetId="14" hidden="1">#REF!</definedName>
    <definedName name="_ddsoifio" localSheetId="23" hidden="1">#REF!</definedName>
    <definedName name="_ddsoifio" localSheetId="15" hidden="1">#REF!</definedName>
    <definedName name="_ddsoifio" localSheetId="13" hidden="1">#REF!</definedName>
    <definedName name="_ddsoifio" localSheetId="20" hidden="1">#REF!</definedName>
    <definedName name="_ddsoifio" localSheetId="21" hidden="1">#REF!</definedName>
    <definedName name="_ddsoifio" hidden="1">#REF!</definedName>
    <definedName name="_de239" localSheetId="14" hidden="1">#REF!</definedName>
    <definedName name="_de239" localSheetId="23" hidden="1">#REF!</definedName>
    <definedName name="_de239" localSheetId="15" hidden="1">#REF!</definedName>
    <definedName name="_de239" localSheetId="13" hidden="1">#REF!</definedName>
    <definedName name="_de239" localSheetId="20" hidden="1">#REF!</definedName>
    <definedName name="_de239" localSheetId="21" hidden="1">#REF!</definedName>
    <definedName name="_de239" hidden="1">#REF!</definedName>
    <definedName name="_defeil" localSheetId="14" hidden="1">#REF!</definedName>
    <definedName name="_defeil" localSheetId="23" hidden="1">#REF!</definedName>
    <definedName name="_defeil" localSheetId="15" hidden="1">#REF!</definedName>
    <definedName name="_defeil" localSheetId="13" hidden="1">#REF!</definedName>
    <definedName name="_defeil" localSheetId="20" hidden="1">#REF!</definedName>
    <definedName name="_defeil" localSheetId="21" hidden="1">#REF!</definedName>
    <definedName name="_defeil" hidden="1">#REF!</definedName>
    <definedName name="_deraw" localSheetId="14" hidden="1">#REF!</definedName>
    <definedName name="_deraw" localSheetId="23" hidden="1">#REF!</definedName>
    <definedName name="_deraw" localSheetId="15" hidden="1">#REF!</definedName>
    <definedName name="_deraw" localSheetId="13" hidden="1">#REF!</definedName>
    <definedName name="_deraw" localSheetId="20" hidden="1">#REF!</definedName>
    <definedName name="_deraw" localSheetId="21" hidden="1">#REF!</definedName>
    <definedName name="_deraw" hidden="1">#REF!</definedName>
    <definedName name="_dfaer" localSheetId="14" hidden="1">#REF!</definedName>
    <definedName name="_dfaer" localSheetId="23" hidden="1">#REF!</definedName>
    <definedName name="_dfaer" localSheetId="15" hidden="1">#REF!</definedName>
    <definedName name="_dfaer" localSheetId="13" hidden="1">#REF!</definedName>
    <definedName name="_dfaer" localSheetId="20" hidden="1">#REF!</definedName>
    <definedName name="_dfaer" localSheetId="21" hidden="1">#REF!</definedName>
    <definedName name="_dfaer" hidden="1">#REF!</definedName>
    <definedName name="_dfdk" localSheetId="14" hidden="1">#REF!</definedName>
    <definedName name="_dfdk" localSheetId="23" hidden="1">#REF!</definedName>
    <definedName name="_dfdk" localSheetId="15" hidden="1">#REF!</definedName>
    <definedName name="_dfdk" localSheetId="13" hidden="1">#REF!</definedName>
    <definedName name="_dfdk" localSheetId="20" hidden="1">#REF!</definedName>
    <definedName name="_dfdk" localSheetId="21" hidden="1">#REF!</definedName>
    <definedName name="_dfdk" hidden="1">#REF!</definedName>
    <definedName name="_dfdkk3" localSheetId="14" hidden="1">#REF!</definedName>
    <definedName name="_dfdkk3" localSheetId="23" hidden="1">#REF!</definedName>
    <definedName name="_dfdkk3" localSheetId="15" hidden="1">#REF!</definedName>
    <definedName name="_dfdkk3" localSheetId="13" hidden="1">#REF!</definedName>
    <definedName name="_dfdkk3" localSheetId="20" hidden="1">#REF!</definedName>
    <definedName name="_dfdkk3" localSheetId="21" hidden="1">#REF!</definedName>
    <definedName name="_dfdkk3" hidden="1">#REF!</definedName>
    <definedName name="_dfeil" localSheetId="14" hidden="1">#REF!</definedName>
    <definedName name="_dfeil" localSheetId="23" hidden="1">#REF!</definedName>
    <definedName name="_dfeil" localSheetId="15" hidden="1">#REF!</definedName>
    <definedName name="_dfeil" localSheetId="13" hidden="1">#REF!</definedName>
    <definedName name="_dfeil" localSheetId="20" hidden="1">#REF!</definedName>
    <definedName name="_dfeil" localSheetId="21" hidden="1">#REF!</definedName>
    <definedName name="_dfeil" hidden="1">#REF!</definedName>
    <definedName name="_dfidifl" localSheetId="14" hidden="1">#REF!</definedName>
    <definedName name="_dfidifl" localSheetId="23" hidden="1">#REF!</definedName>
    <definedName name="_dfidifl" localSheetId="15" hidden="1">#REF!</definedName>
    <definedName name="_dfidifl" localSheetId="13" hidden="1">#REF!</definedName>
    <definedName name="_dfidifl" localSheetId="20" hidden="1">#REF!</definedName>
    <definedName name="_dfidifl" localSheetId="21" hidden="1">#REF!</definedName>
    <definedName name="_dfidifl" hidden="1">#REF!</definedName>
    <definedName name="_dfiefl23" localSheetId="14" hidden="1">#REF!</definedName>
    <definedName name="_dfiefl23" localSheetId="23" hidden="1">#REF!</definedName>
    <definedName name="_dfiefl23" localSheetId="15" hidden="1">#REF!</definedName>
    <definedName name="_dfiefl23" localSheetId="13" hidden="1">#REF!</definedName>
    <definedName name="_dfiefl23" localSheetId="20" hidden="1">#REF!</definedName>
    <definedName name="_dfiefl23" localSheetId="21" hidden="1">#REF!</definedName>
    <definedName name="_dfiefl23" hidden="1">#REF!</definedName>
    <definedName name="_dfieifoi" localSheetId="14" hidden="1">#REF!</definedName>
    <definedName name="_dfieifoi" localSheetId="23" hidden="1">#REF!</definedName>
    <definedName name="_dfieifoi" localSheetId="15" hidden="1">#REF!</definedName>
    <definedName name="_dfieifoi" localSheetId="13" hidden="1">#REF!</definedName>
    <definedName name="_dfieifoi" localSheetId="20" hidden="1">#REF!</definedName>
    <definedName name="_dfieifoi" localSheetId="21" hidden="1">#REF!</definedName>
    <definedName name="_dfieifoi" hidden="1">#REF!</definedName>
    <definedName name="_dfifeioil." localSheetId="14" hidden="1">#REF!</definedName>
    <definedName name="_dfifeioil." localSheetId="23" hidden="1">#REF!</definedName>
    <definedName name="_dfifeioil." localSheetId="15" hidden="1">#REF!</definedName>
    <definedName name="_dfifeioil." localSheetId="13" hidden="1">#REF!</definedName>
    <definedName name="_dfifeioil." localSheetId="20" hidden="1">#REF!</definedName>
    <definedName name="_dfifeioil." localSheetId="21" hidden="1">#REF!</definedName>
    <definedName name="_dfifeioil." hidden="1">#REF!</definedName>
    <definedName name="_dfifoie" localSheetId="14" hidden="1">#REF!</definedName>
    <definedName name="_dfifoie" localSheetId="23" hidden="1">#REF!</definedName>
    <definedName name="_dfifoie" localSheetId="15" hidden="1">#REF!</definedName>
    <definedName name="_dfifoie" localSheetId="13" hidden="1">#REF!</definedName>
    <definedName name="_dfifoie" localSheetId="20" hidden="1">#REF!</definedName>
    <definedName name="_dfifoie" localSheetId="21" hidden="1">#REF!</definedName>
    <definedName name="_dfifoie" hidden="1">#REF!</definedName>
    <definedName name="_dfiieee" localSheetId="14" hidden="1">#REF!</definedName>
    <definedName name="_dfiieee" localSheetId="23" hidden="1">#REF!</definedName>
    <definedName name="_dfiieee" localSheetId="15" hidden="1">#REF!</definedName>
    <definedName name="_dfiieee" localSheetId="13" hidden="1">#REF!</definedName>
    <definedName name="_dfiieee" localSheetId="20" hidden="1">#REF!</definedName>
    <definedName name="_dfiieee" localSheetId="21" hidden="1">#REF!</definedName>
    <definedName name="_dfiieee" hidden="1">#REF!</definedName>
    <definedName name="_dfill" localSheetId="14" hidden="1">#REF!</definedName>
    <definedName name="_dfill" localSheetId="23" hidden="1">#REF!</definedName>
    <definedName name="_dfill" localSheetId="15" hidden="1">#REF!</definedName>
    <definedName name="_dfill" localSheetId="13" hidden="1">#REF!</definedName>
    <definedName name="_dfill" localSheetId="20" hidden="1">#REF!</definedName>
    <definedName name="_dfill" localSheetId="21" hidden="1">#REF!</definedName>
    <definedName name="_dfill" hidden="1">#REF!</definedName>
    <definedName name="_dfkffja" localSheetId="14" hidden="1">#REF!</definedName>
    <definedName name="_dfkffja" localSheetId="23" hidden="1">#REF!</definedName>
    <definedName name="_dfkffja" localSheetId="15" hidden="1">#REF!</definedName>
    <definedName name="_dfkffja" localSheetId="13" hidden="1">#REF!</definedName>
    <definedName name="_dfkffja" localSheetId="20" hidden="1">#REF!</definedName>
    <definedName name="_dfkffja" localSheetId="21" hidden="1">#REF!</definedName>
    <definedName name="_dfkffja" hidden="1">#REF!</definedName>
    <definedName name="_dfklsfjw" localSheetId="14" hidden="1">#REF!</definedName>
    <definedName name="_dfklsfjw" localSheetId="23" hidden="1">#REF!</definedName>
    <definedName name="_dfklsfjw" localSheetId="15" hidden="1">#REF!</definedName>
    <definedName name="_dfklsfjw" localSheetId="13" hidden="1">#REF!</definedName>
    <definedName name="_dfklsfjw" localSheetId="20" hidden="1">#REF!</definedName>
    <definedName name="_dfklsfjw" localSheetId="21" hidden="1">#REF!</definedName>
    <definedName name="_dfklsfjw" hidden="1">#REF!</definedName>
    <definedName name="_dfksljfsew" localSheetId="14" hidden="1">#REF!</definedName>
    <definedName name="_dfksljfsew" localSheetId="23" hidden="1">#REF!</definedName>
    <definedName name="_dfksljfsew" localSheetId="15" hidden="1">#REF!</definedName>
    <definedName name="_dfksljfsew" localSheetId="13" hidden="1">#REF!</definedName>
    <definedName name="_dfksljfsew" localSheetId="20" hidden="1">#REF!</definedName>
    <definedName name="_dfksljfsew" localSheetId="21" hidden="1">#REF!</definedName>
    <definedName name="_dfksljfsew" hidden="1">#REF!</definedName>
    <definedName name="_dflfoieoi" localSheetId="14" hidden="1">#REF!</definedName>
    <definedName name="_dflfoieoi" localSheetId="23" hidden="1">#REF!</definedName>
    <definedName name="_dflfoieoi" localSheetId="15" hidden="1">#REF!</definedName>
    <definedName name="_dflfoieoi" localSheetId="13" hidden="1">#REF!</definedName>
    <definedName name="_dflfoieoi" localSheetId="20" hidden="1">#REF!</definedName>
    <definedName name="_dflfoieoi" localSheetId="21" hidden="1">#REF!</definedName>
    <definedName name="_dflfoieoi" hidden="1">#REF!</definedName>
    <definedName name="_dfmill" localSheetId="14" hidden="1">#REF!</definedName>
    <definedName name="_dfmill" localSheetId="23" hidden="1">#REF!</definedName>
    <definedName name="_dfmill" localSheetId="15" hidden="1">#REF!</definedName>
    <definedName name="_dfmill" localSheetId="13" hidden="1">#REF!</definedName>
    <definedName name="_dfmill" localSheetId="20" hidden="1">#REF!</definedName>
    <definedName name="_dfmill" localSheetId="21" hidden="1">#REF!</definedName>
    <definedName name="_dfmill" hidden="1">#REF!</definedName>
    <definedName name="_dfpqp" localSheetId="14" hidden="1">#REF!</definedName>
    <definedName name="_dfpqp" localSheetId="23" hidden="1">#REF!</definedName>
    <definedName name="_dfpqp" localSheetId="15" hidden="1">#REF!</definedName>
    <definedName name="_dfpqp" localSheetId="13" hidden="1">#REF!</definedName>
    <definedName name="_dfpqp" localSheetId="20" hidden="1">#REF!</definedName>
    <definedName name="_dfpqp" localSheetId="21" hidden="1">#REF!</definedName>
    <definedName name="_dfpqp" hidden="1">#REF!</definedName>
    <definedName name="_dfpqpas" localSheetId="14" hidden="1">#REF!</definedName>
    <definedName name="_dfpqpas" localSheetId="23" hidden="1">#REF!</definedName>
    <definedName name="_dfpqpas" localSheetId="15" hidden="1">#REF!</definedName>
    <definedName name="_dfpqpas" localSheetId="13" hidden="1">#REF!</definedName>
    <definedName name="_dfpqpas" localSheetId="20" hidden="1">#REF!</definedName>
    <definedName name="_dfpqpas" localSheetId="21" hidden="1">#REF!</definedName>
    <definedName name="_dfpqpas" hidden="1">#REF!</definedName>
    <definedName name="_dfuidfo" localSheetId="14" hidden="1">#REF!</definedName>
    <definedName name="_dfuidfo" localSheetId="23" hidden="1">#REF!</definedName>
    <definedName name="_dfuidfo" localSheetId="15" hidden="1">#REF!</definedName>
    <definedName name="_dfuidfo" localSheetId="13" hidden="1">#REF!</definedName>
    <definedName name="_dfuidfo" localSheetId="20" hidden="1">#REF!</definedName>
    <definedName name="_dfuidfo" localSheetId="21" hidden="1">#REF!</definedName>
    <definedName name="_dfuidfo" hidden="1">#REF!</definedName>
    <definedName name="_dfyyyieiel" localSheetId="14" hidden="1">#REF!</definedName>
    <definedName name="_dfyyyieiel" localSheetId="23" hidden="1">#REF!</definedName>
    <definedName name="_dfyyyieiel" localSheetId="15" hidden="1">#REF!</definedName>
    <definedName name="_dfyyyieiel" localSheetId="13" hidden="1">#REF!</definedName>
    <definedName name="_dfyyyieiel" localSheetId="20" hidden="1">#REF!</definedName>
    <definedName name="_dfyyyieiel" localSheetId="21" hidden="1">#REF!</definedName>
    <definedName name="_dfyyyieiel" hidden="1">#REF!</definedName>
    <definedName name="_dhihil" localSheetId="14" hidden="1">#REF!</definedName>
    <definedName name="_dhihil" localSheetId="23" hidden="1">#REF!</definedName>
    <definedName name="_dhihil" localSheetId="15" hidden="1">#REF!</definedName>
    <definedName name="_dhihil" localSheetId="13" hidden="1">#REF!</definedName>
    <definedName name="_dhihil" localSheetId="20" hidden="1">#REF!</definedName>
    <definedName name="_dhihil" localSheetId="21" hidden="1">#REF!</definedName>
    <definedName name="_dhihil" hidden="1">#REF!</definedName>
    <definedName name="_diael2" localSheetId="14" hidden="1">#REF!</definedName>
    <definedName name="_diael2" localSheetId="23" hidden="1">#REF!</definedName>
    <definedName name="_diael2" localSheetId="15" hidden="1">#REF!</definedName>
    <definedName name="_diael2" localSheetId="13" hidden="1">#REF!</definedName>
    <definedName name="_diael2" localSheetId="20" hidden="1">#REF!</definedName>
    <definedName name="_diael2" localSheetId="21" hidden="1">#REF!</definedName>
    <definedName name="_diael2" hidden="1">#REF!</definedName>
    <definedName name="_dicicliwliw" localSheetId="14" hidden="1">#REF!</definedName>
    <definedName name="_dicicliwliw" localSheetId="23" hidden="1">#REF!</definedName>
    <definedName name="_dicicliwliw" localSheetId="15" hidden="1">#REF!</definedName>
    <definedName name="_dicicliwliw" localSheetId="13" hidden="1">#REF!</definedName>
    <definedName name="_dicicliwliw" localSheetId="20" hidden="1">#REF!</definedName>
    <definedName name="_dicicliwliw" localSheetId="21" hidden="1">#REF!</definedName>
    <definedName name="_dicicliwliw" hidden="1">#REF!</definedName>
    <definedName name="_didl" localSheetId="14" hidden="1">#REF!</definedName>
    <definedName name="_didl" localSheetId="23" hidden="1">#REF!</definedName>
    <definedName name="_didl" localSheetId="15" hidden="1">#REF!</definedName>
    <definedName name="_didl" localSheetId="13" hidden="1">#REF!</definedName>
    <definedName name="_didl" localSheetId="20" hidden="1">#REF!</definedName>
    <definedName name="_didl" localSheetId="21" hidden="1">#REF!</definedName>
    <definedName name="_didl" hidden="1">#REF!</definedName>
    <definedName name="_didlifdi" localSheetId="14" hidden="1">#REF!</definedName>
    <definedName name="_didlifdi" localSheetId="23" hidden="1">#REF!</definedName>
    <definedName name="_didlifdi" localSheetId="15" hidden="1">#REF!</definedName>
    <definedName name="_didlifdi" localSheetId="13" hidden="1">#REF!</definedName>
    <definedName name="_didlifdi" localSheetId="20" hidden="1">#REF!</definedName>
    <definedName name="_didlifdi" localSheetId="21" hidden="1">#REF!</definedName>
    <definedName name="_didlifdi" hidden="1">#REF!</definedName>
    <definedName name="_dieireo" localSheetId="14" hidden="1">#REF!</definedName>
    <definedName name="_dieireo" localSheetId="23" hidden="1">#REF!</definedName>
    <definedName name="_dieireo" localSheetId="15" hidden="1">#REF!</definedName>
    <definedName name="_dieireo" localSheetId="13" hidden="1">#REF!</definedName>
    <definedName name="_dieireo" localSheetId="20" hidden="1">#REF!</definedName>
    <definedName name="_dieireo" localSheetId="21" hidden="1">#REF!</definedName>
    <definedName name="_dieireo" hidden="1">#REF!</definedName>
    <definedName name="_diewoiewl" localSheetId="14" hidden="1">#REF!</definedName>
    <definedName name="_diewoiewl" localSheetId="23" hidden="1">#REF!</definedName>
    <definedName name="_diewoiewl" localSheetId="15" hidden="1">#REF!</definedName>
    <definedName name="_diewoiewl" localSheetId="13" hidden="1">#REF!</definedName>
    <definedName name="_diewoiewl" localSheetId="20" hidden="1">#REF!</definedName>
    <definedName name="_diewoiewl" localSheetId="21" hidden="1">#REF!</definedName>
    <definedName name="_diewoiewl" hidden="1">#REF!</definedName>
    <definedName name="_difdlf" localSheetId="14" hidden="1">#REF!</definedName>
    <definedName name="_difdlf" localSheetId="23" hidden="1">#REF!</definedName>
    <definedName name="_difdlf" localSheetId="15" hidden="1">#REF!</definedName>
    <definedName name="_difdlf" localSheetId="13" hidden="1">#REF!</definedName>
    <definedName name="_difdlf" localSheetId="20" hidden="1">#REF!</definedName>
    <definedName name="_difdlf" localSheetId="21" hidden="1">#REF!</definedName>
    <definedName name="_difdlf" hidden="1">#REF!</definedName>
    <definedName name="_difefiel" localSheetId="14" hidden="1">#REF!</definedName>
    <definedName name="_difefiel" localSheetId="23" hidden="1">#REF!</definedName>
    <definedName name="_difefiel" localSheetId="15" hidden="1">#REF!</definedName>
    <definedName name="_difefiel" localSheetId="13" hidden="1">#REF!</definedName>
    <definedName name="_difefiel" localSheetId="20" hidden="1">#REF!</definedName>
    <definedName name="_difefiel" localSheetId="21" hidden="1">#REF!</definedName>
    <definedName name="_difefiel" hidden="1">#REF!</definedName>
    <definedName name="_difeifoie" localSheetId="14" hidden="1">#REF!</definedName>
    <definedName name="_difeifoie" localSheetId="23" hidden="1">#REF!</definedName>
    <definedName name="_difeifoie" localSheetId="15" hidden="1">#REF!</definedName>
    <definedName name="_difeifoie" localSheetId="13" hidden="1">#REF!</definedName>
    <definedName name="_difeifoie" localSheetId="20" hidden="1">#REF!</definedName>
    <definedName name="_difeifoie" localSheetId="21" hidden="1">#REF!</definedName>
    <definedName name="_difeifoie" hidden="1">#REF!</definedName>
    <definedName name="_difeowfla" localSheetId="14" hidden="1">#REF!</definedName>
    <definedName name="_difeowfla" localSheetId="23" hidden="1">#REF!</definedName>
    <definedName name="_difeowfla" localSheetId="15" hidden="1">#REF!</definedName>
    <definedName name="_difeowfla" localSheetId="13" hidden="1">#REF!</definedName>
    <definedName name="_difeowfla" localSheetId="20" hidden="1">#REF!</definedName>
    <definedName name="_difeowfla" localSheetId="21" hidden="1">#REF!</definedName>
    <definedName name="_difeowfla" hidden="1">#REF!</definedName>
    <definedName name="_difieifl" localSheetId="14" hidden="1">#REF!</definedName>
    <definedName name="_difieifl" localSheetId="23" hidden="1">#REF!</definedName>
    <definedName name="_difieifl" localSheetId="15" hidden="1">#REF!</definedName>
    <definedName name="_difieifl" localSheetId="13" hidden="1">#REF!</definedName>
    <definedName name="_difieifl" localSheetId="20" hidden="1">#REF!</definedName>
    <definedName name="_difieifl" localSheetId="21" hidden="1">#REF!</definedName>
    <definedName name="_difieifl" hidden="1">#REF!</definedName>
    <definedName name="_difiill" localSheetId="14" hidden="1">#REF!</definedName>
    <definedName name="_difiill" localSheetId="23" hidden="1">#REF!</definedName>
    <definedName name="_difiill" localSheetId="15" hidden="1">#REF!</definedName>
    <definedName name="_difiill" localSheetId="13" hidden="1">#REF!</definedName>
    <definedName name="_difiill" localSheetId="20" hidden="1">#REF!</definedName>
    <definedName name="_difiill" localSheetId="21" hidden="1">#REF!</definedName>
    <definedName name="_difiill" hidden="1">#REF!</definedName>
    <definedName name="_difisel" localSheetId="14" hidden="1">#REF!</definedName>
    <definedName name="_difisel" localSheetId="23" hidden="1">#REF!</definedName>
    <definedName name="_difisel" localSheetId="15" hidden="1">#REF!</definedName>
    <definedName name="_difisel" localSheetId="13" hidden="1">#REF!</definedName>
    <definedName name="_difisel" localSheetId="20" hidden="1">#REF!</definedName>
    <definedName name="_difisel" localSheetId="21" hidden="1">#REF!</definedName>
    <definedName name="_difisel" hidden="1">#REF!</definedName>
    <definedName name="_difiwi" localSheetId="14" hidden="1">#REF!</definedName>
    <definedName name="_difiwi" localSheetId="23" hidden="1">#REF!</definedName>
    <definedName name="_difiwi" localSheetId="15" hidden="1">#REF!</definedName>
    <definedName name="_difiwi" localSheetId="13" hidden="1">#REF!</definedName>
    <definedName name="_difiwi" localSheetId="20" hidden="1">#REF!</definedName>
    <definedName name="_difiwi" localSheetId="21" hidden="1">#REF!</definedName>
    <definedName name="_difiwi" hidden="1">#REF!</definedName>
    <definedName name="_difjdii" localSheetId="14" hidden="1">#REF!</definedName>
    <definedName name="_difjdii" localSheetId="23" hidden="1">#REF!</definedName>
    <definedName name="_difjdii" localSheetId="15" hidden="1">#REF!</definedName>
    <definedName name="_difjdii" localSheetId="13" hidden="1">#REF!</definedName>
    <definedName name="_difjdii" localSheetId="20" hidden="1">#REF!</definedName>
    <definedName name="_difjdii" localSheetId="21" hidden="1">#REF!</definedName>
    <definedName name="_difjdii" hidden="1">#REF!</definedName>
    <definedName name="_difoiwo43" localSheetId="14" hidden="1">#REF!</definedName>
    <definedName name="_difoiwo43" localSheetId="23" hidden="1">#REF!</definedName>
    <definedName name="_difoiwo43" localSheetId="15" hidden="1">#REF!</definedName>
    <definedName name="_difoiwo43" localSheetId="13" hidden="1">#REF!</definedName>
    <definedName name="_difoiwo43" localSheetId="20" hidden="1">#REF!</definedName>
    <definedName name="_difoiwo43" localSheetId="21" hidden="1">#REF!</definedName>
    <definedName name="_difoiwo43" hidden="1">#REF!</definedName>
    <definedName name="_difowo2" localSheetId="14" hidden="1">#REF!</definedName>
    <definedName name="_difowo2" localSheetId="23" hidden="1">#REF!</definedName>
    <definedName name="_difowo2" localSheetId="15" hidden="1">#REF!</definedName>
    <definedName name="_difowo2" localSheetId="13" hidden="1">#REF!</definedName>
    <definedName name="_difowo2" localSheetId="20" hidden="1">#REF!</definedName>
    <definedName name="_difowo2" localSheetId="21" hidden="1">#REF!</definedName>
    <definedName name="_difowo2" hidden="1">#REF!</definedName>
    <definedName name="_difpwpe" localSheetId="14" hidden="1">#REF!</definedName>
    <definedName name="_difpwpe" localSheetId="23" hidden="1">#REF!</definedName>
    <definedName name="_difpwpe" localSheetId="15" hidden="1">#REF!</definedName>
    <definedName name="_difpwpe" localSheetId="13" hidden="1">#REF!</definedName>
    <definedName name="_difpwpe" localSheetId="20" hidden="1">#REF!</definedName>
    <definedName name="_difpwpe" localSheetId="21" hidden="1">#REF!</definedName>
    <definedName name="_difpwpe" hidden="1">#REF!</definedName>
    <definedName name="_diieidid" localSheetId="14" hidden="1">#REF!</definedName>
    <definedName name="_diieidid" localSheetId="23" hidden="1">#REF!</definedName>
    <definedName name="_diieidid" localSheetId="15" hidden="1">#REF!</definedName>
    <definedName name="_diieidid" localSheetId="13" hidden="1">#REF!</definedName>
    <definedName name="_diieidid" localSheetId="20" hidden="1">#REF!</definedName>
    <definedName name="_diieidid" localSheetId="21" hidden="1">#REF!</definedName>
    <definedName name="_diieidid" hidden="1">#REF!</definedName>
    <definedName name="_diiooo" localSheetId="14" hidden="1">#REF!</definedName>
    <definedName name="_diiooo" localSheetId="23" hidden="1">#REF!</definedName>
    <definedName name="_diiooo" localSheetId="15" hidden="1">#REF!</definedName>
    <definedName name="_diiooo" localSheetId="13" hidden="1">#REF!</definedName>
    <definedName name="_diiooo" localSheetId="20" hidden="1">#REF!</definedName>
    <definedName name="_diiooo" localSheetId="21" hidden="1">#REF!</definedName>
    <definedName name="_diiooo" hidden="1">#REF!</definedName>
    <definedName name="_dill" localSheetId="14" hidden="1">#REF!</definedName>
    <definedName name="_dill" localSheetId="23" hidden="1">#REF!</definedName>
    <definedName name="_dill" localSheetId="15" hidden="1">#REF!</definedName>
    <definedName name="_dill" localSheetId="13" hidden="1">#REF!</definedName>
    <definedName name="_dill" localSheetId="20" hidden="1">#REF!</definedName>
    <definedName name="_dill" localSheetId="21" hidden="1">#REF!</definedName>
    <definedName name="_dill" hidden="1">#REF!</definedName>
    <definedName name="_dill2" localSheetId="14" hidden="1">#REF!</definedName>
    <definedName name="_dill2" localSheetId="23" hidden="1">#REF!</definedName>
    <definedName name="_dill2" localSheetId="15" hidden="1">#REF!</definedName>
    <definedName name="_dill2" localSheetId="13" hidden="1">#REF!</definedName>
    <definedName name="_dill2" localSheetId="20" hidden="1">#REF!</definedName>
    <definedName name="_dill2" localSheetId="21" hidden="1">#REF!</definedName>
    <definedName name="_dill2" hidden="1">#REF!</definedName>
    <definedName name="_disilefil" localSheetId="14" hidden="1">#REF!</definedName>
    <definedName name="_disilefil" localSheetId="23" hidden="1">#REF!</definedName>
    <definedName name="_disilefil" localSheetId="15" hidden="1">#REF!</definedName>
    <definedName name="_disilefil" localSheetId="13" hidden="1">#REF!</definedName>
    <definedName name="_disilefil" localSheetId="20" hidden="1">#REF!</definedName>
    <definedName name="_disilefil" localSheetId="21" hidden="1">#REF!</definedName>
    <definedName name="_disilefil" hidden="1">#REF!</definedName>
    <definedName name="_dist__bin" localSheetId="14" hidden="1">[2]조명시설!#REF!</definedName>
    <definedName name="_dist__bin" localSheetId="23" hidden="1">[2]조명시설!#REF!</definedName>
    <definedName name="_dist__bin" localSheetId="15" hidden="1">[2]조명시설!#REF!</definedName>
    <definedName name="_dist__bin" localSheetId="13" hidden="1">[2]조명시설!#REF!</definedName>
    <definedName name="_dist__bin" localSheetId="20" hidden="1">[2]조명시설!#REF!</definedName>
    <definedName name="_dist__bin" localSheetId="21" hidden="1">[2]조명시설!#REF!</definedName>
    <definedName name="_dist__bin" hidden="1">[2]조명시설!#REF!</definedName>
    <definedName name="_Dist_Bin" localSheetId="14" hidden="1">[2]조명시설!#REF!</definedName>
    <definedName name="_Dist_Bin" localSheetId="23" hidden="1">[2]조명시설!#REF!</definedName>
    <definedName name="_Dist_Bin" localSheetId="15" hidden="1">[2]조명시설!#REF!</definedName>
    <definedName name="_Dist_Bin" localSheetId="13" hidden="1">[2]조명시설!#REF!</definedName>
    <definedName name="_Dist_Bin" localSheetId="20" hidden="1">[2]조명시설!#REF!</definedName>
    <definedName name="_Dist_Bin" localSheetId="21" hidden="1">[2]조명시설!#REF!</definedName>
    <definedName name="_Dist_Bin" hidden="1">[2]조명시설!#REF!</definedName>
    <definedName name="_Dist_Values" localSheetId="14" hidden="1">[2]조명시설!#REF!</definedName>
    <definedName name="_Dist_Values" localSheetId="23" hidden="1">[2]조명시설!#REF!</definedName>
    <definedName name="_Dist_Values" localSheetId="15" hidden="1">[2]조명시설!#REF!</definedName>
    <definedName name="_Dist_Values" localSheetId="13" hidden="1">[2]조명시설!#REF!</definedName>
    <definedName name="_Dist_Values" localSheetId="20" hidden="1">[2]조명시설!#REF!</definedName>
    <definedName name="_Dist_Values" localSheetId="21" hidden="1">[2]조명시설!#REF!</definedName>
    <definedName name="_Dist_Values" hidden="1">[2]조명시설!#REF!</definedName>
    <definedName name="_diww3" localSheetId="14" hidden="1">#REF!</definedName>
    <definedName name="_diww3" localSheetId="23" hidden="1">#REF!</definedName>
    <definedName name="_diww3" localSheetId="15" hidden="1">#REF!</definedName>
    <definedName name="_diww3" localSheetId="13" hidden="1">#REF!</definedName>
    <definedName name="_diww3" localSheetId="20" hidden="1">#REF!</definedName>
    <definedName name="_diww3" localSheetId="21" hidden="1">#REF!</definedName>
    <definedName name="_diww3" hidden="1">#REF!</definedName>
    <definedName name="_dizilew" localSheetId="14" hidden="1">#REF!</definedName>
    <definedName name="_dizilew" localSheetId="23" hidden="1">#REF!</definedName>
    <definedName name="_dizilew" localSheetId="15" hidden="1">#REF!</definedName>
    <definedName name="_dizilew" localSheetId="13" hidden="1">#REF!</definedName>
    <definedName name="_dizilew" localSheetId="20" hidden="1">#REF!</definedName>
    <definedName name="_dizilew" localSheetId="21" hidden="1">#REF!</definedName>
    <definedName name="_dizilew" hidden="1">#REF!</definedName>
    <definedName name="_djfddslf" localSheetId="14" hidden="1">#REF!</definedName>
    <definedName name="_djfddslf" localSheetId="23" hidden="1">#REF!</definedName>
    <definedName name="_djfddslf" localSheetId="15" hidden="1">#REF!</definedName>
    <definedName name="_djfddslf" localSheetId="13" hidden="1">#REF!</definedName>
    <definedName name="_djfddslf" localSheetId="20" hidden="1">#REF!</definedName>
    <definedName name="_djfddslf" localSheetId="21" hidden="1">#REF!</definedName>
    <definedName name="_djfddslf" hidden="1">#REF!</definedName>
    <definedName name="_dkdidiio" localSheetId="14" hidden="1">#REF!</definedName>
    <definedName name="_dkdidiio" localSheetId="23" hidden="1">#REF!</definedName>
    <definedName name="_dkdidiio" localSheetId="15" hidden="1">#REF!</definedName>
    <definedName name="_dkdidiio" localSheetId="13" hidden="1">#REF!</definedName>
    <definedName name="_dkdidiio" localSheetId="20" hidden="1">#REF!</definedName>
    <definedName name="_dkdidiio" localSheetId="21" hidden="1">#REF!</definedName>
    <definedName name="_dkdidiio" hidden="1">#REF!</definedName>
    <definedName name="_dkdiri" localSheetId="14" hidden="1">#REF!</definedName>
    <definedName name="_dkdiri" localSheetId="23" hidden="1">#REF!</definedName>
    <definedName name="_dkdiri" localSheetId="15" hidden="1">#REF!</definedName>
    <definedName name="_dkdiri" localSheetId="13" hidden="1">#REF!</definedName>
    <definedName name="_dkdiri" localSheetId="20" hidden="1">#REF!</definedName>
    <definedName name="_dkdiri" localSheetId="21" hidden="1">#REF!</definedName>
    <definedName name="_dkdiri" hidden="1">#REF!</definedName>
    <definedName name="_dkdkd" localSheetId="14" hidden="1">#REF!</definedName>
    <definedName name="_dkdkd" localSheetId="23" hidden="1">#REF!</definedName>
    <definedName name="_dkdkd" localSheetId="15" hidden="1">#REF!</definedName>
    <definedName name="_dkdkd" localSheetId="13" hidden="1">#REF!</definedName>
    <definedName name="_dkdkd" localSheetId="20" hidden="1">#REF!</definedName>
    <definedName name="_dkdkd" localSheetId="21" hidden="1">#REF!</definedName>
    <definedName name="_dkdkd" hidden="1">#REF!</definedName>
    <definedName name="_dkf" localSheetId="14" hidden="1">#REF!</definedName>
    <definedName name="_dkf" localSheetId="23" hidden="1">#REF!</definedName>
    <definedName name="_dkf" localSheetId="15" hidden="1">#REF!</definedName>
    <definedName name="_dkf" localSheetId="13" hidden="1">#REF!</definedName>
    <definedName name="_dkf" localSheetId="20" hidden="1">#REF!</definedName>
    <definedName name="_dkf" localSheetId="21" hidden="1">#REF!</definedName>
    <definedName name="_dkf" hidden="1">#REF!</definedName>
    <definedName name="_dkfdi" localSheetId="14" hidden="1">#REF!</definedName>
    <definedName name="_dkfdi" localSheetId="23" hidden="1">#REF!</definedName>
    <definedName name="_dkfdi" localSheetId="15" hidden="1">#REF!</definedName>
    <definedName name="_dkfdi" localSheetId="13" hidden="1">#REF!</definedName>
    <definedName name="_dkfdi" localSheetId="20" hidden="1">#REF!</definedName>
    <definedName name="_dkfdi" localSheetId="21" hidden="1">#REF!</definedName>
    <definedName name="_dkfdi" hidden="1">#REF!</definedName>
    <definedName name="_dkfdkjfe" localSheetId="14" hidden="1">#REF!</definedName>
    <definedName name="_dkfdkjfe" localSheetId="23" hidden="1">#REF!</definedName>
    <definedName name="_dkfdkjfe" localSheetId="15" hidden="1">#REF!</definedName>
    <definedName name="_dkfdkjfe" localSheetId="13" hidden="1">#REF!</definedName>
    <definedName name="_dkfdkjfe" localSheetId="20" hidden="1">#REF!</definedName>
    <definedName name="_dkfdkjfe" localSheetId="21" hidden="1">#REF!</definedName>
    <definedName name="_dkfdkjfe" hidden="1">#REF!</definedName>
    <definedName name="_dkfeoi" localSheetId="14" hidden="1">#REF!</definedName>
    <definedName name="_dkfeoi" localSheetId="23" hidden="1">#REF!</definedName>
    <definedName name="_dkfeoi" localSheetId="15" hidden="1">#REF!</definedName>
    <definedName name="_dkfeoi" localSheetId="13" hidden="1">#REF!</definedName>
    <definedName name="_dkfeoi" localSheetId="20" hidden="1">#REF!</definedName>
    <definedName name="_dkfeoi" localSheetId="21" hidden="1">#REF!</definedName>
    <definedName name="_dkfeoi" hidden="1">#REF!</definedName>
    <definedName name="_dkfiefll2" localSheetId="14" hidden="1">#REF!</definedName>
    <definedName name="_dkfiefll2" localSheetId="23" hidden="1">#REF!</definedName>
    <definedName name="_dkfiefll2" localSheetId="15" hidden="1">#REF!</definedName>
    <definedName name="_dkfiefll2" localSheetId="13" hidden="1">#REF!</definedName>
    <definedName name="_dkfiefll2" localSheetId="20" hidden="1">#REF!</definedName>
    <definedName name="_dkfiefll2" localSheetId="21" hidden="1">#REF!</definedName>
    <definedName name="_dkfiefll2" hidden="1">#REF!</definedName>
    <definedName name="_dkfiewo" localSheetId="14" hidden="1">#REF!</definedName>
    <definedName name="_dkfiewo" localSheetId="23" hidden="1">#REF!</definedName>
    <definedName name="_dkfiewo" localSheetId="15" hidden="1">#REF!</definedName>
    <definedName name="_dkfiewo" localSheetId="13" hidden="1">#REF!</definedName>
    <definedName name="_dkfiewo" localSheetId="20" hidden="1">#REF!</definedName>
    <definedName name="_dkfiewo" localSheetId="21" hidden="1">#REF!</definedName>
    <definedName name="_dkfiewo" hidden="1">#REF!</definedName>
    <definedName name="_dkfjfwm" localSheetId="14" hidden="1">#REF!</definedName>
    <definedName name="_dkfjfwm" localSheetId="23" hidden="1">#REF!</definedName>
    <definedName name="_dkfjfwm" localSheetId="15" hidden="1">#REF!</definedName>
    <definedName name="_dkfjfwm" localSheetId="13" hidden="1">#REF!</definedName>
    <definedName name="_dkfjfwm" localSheetId="20" hidden="1">#REF!</definedName>
    <definedName name="_dkfjfwm" localSheetId="21" hidden="1">#REF!</definedName>
    <definedName name="_dkfjfwm" hidden="1">#REF!</definedName>
    <definedName name="_dkfjwio" localSheetId="14" hidden="1">#REF!</definedName>
    <definedName name="_dkfjwio" localSheetId="23" hidden="1">#REF!</definedName>
    <definedName name="_dkfjwio" localSheetId="15" hidden="1">#REF!</definedName>
    <definedName name="_dkfjwio" localSheetId="13" hidden="1">#REF!</definedName>
    <definedName name="_dkfjwio" localSheetId="20" hidden="1">#REF!</definedName>
    <definedName name="_dkfjwio" localSheetId="21" hidden="1">#REF!</definedName>
    <definedName name="_dkfjwio" hidden="1">#REF!</definedName>
    <definedName name="_dkfkd" localSheetId="14" hidden="1">#REF!</definedName>
    <definedName name="_dkfkd" localSheetId="23" hidden="1">#REF!</definedName>
    <definedName name="_dkfkd" localSheetId="15" hidden="1">#REF!</definedName>
    <definedName name="_dkfkd" localSheetId="13" hidden="1">#REF!</definedName>
    <definedName name="_dkfkd" localSheetId="20" hidden="1">#REF!</definedName>
    <definedName name="_dkfkd" localSheetId="21" hidden="1">#REF!</definedName>
    <definedName name="_dkfkd" hidden="1">#REF!</definedName>
    <definedName name="_dkfkoiw" localSheetId="14" hidden="1">#REF!</definedName>
    <definedName name="_dkfkoiw" localSheetId="23" hidden="1">#REF!</definedName>
    <definedName name="_dkfkoiw" localSheetId="15" hidden="1">#REF!</definedName>
    <definedName name="_dkfkoiw" localSheetId="13" hidden="1">#REF!</definedName>
    <definedName name="_dkfkoiw" localSheetId="20" hidden="1">#REF!</definedName>
    <definedName name="_dkfkoiw" localSheetId="21" hidden="1">#REF!</definedName>
    <definedName name="_dkfkoiw" hidden="1">#REF!</definedName>
    <definedName name="_dkfks" localSheetId="14" hidden="1">#REF!</definedName>
    <definedName name="_dkfks" localSheetId="23" hidden="1">#REF!</definedName>
    <definedName name="_dkfks" localSheetId="15" hidden="1">#REF!</definedName>
    <definedName name="_dkfks" localSheetId="13" hidden="1">#REF!</definedName>
    <definedName name="_dkfks" localSheetId="20" hidden="1">#REF!</definedName>
    <definedName name="_dkfks" localSheetId="21" hidden="1">#REF!</definedName>
    <definedName name="_dkfks" hidden="1">#REF!</definedName>
    <definedName name="_dkflkkl" localSheetId="14" hidden="1">#REF!</definedName>
    <definedName name="_dkflkkl" localSheetId="23" hidden="1">#REF!</definedName>
    <definedName name="_dkflkkl" localSheetId="15" hidden="1">#REF!</definedName>
    <definedName name="_dkflkkl" localSheetId="13" hidden="1">#REF!</definedName>
    <definedName name="_dkflkkl" localSheetId="20" hidden="1">#REF!</definedName>
    <definedName name="_dkflkkl" localSheetId="21" hidden="1">#REF!</definedName>
    <definedName name="_dkflkkl" hidden="1">#REF!</definedName>
    <definedName name="_dkflsilel" localSheetId="14" hidden="1">#REF!</definedName>
    <definedName name="_dkflsilel" localSheetId="23" hidden="1">#REF!</definedName>
    <definedName name="_dkflsilel" localSheetId="15" hidden="1">#REF!</definedName>
    <definedName name="_dkflsilel" localSheetId="13" hidden="1">#REF!</definedName>
    <definedName name="_dkflsilel" localSheetId="20" hidden="1">#REF!</definedName>
    <definedName name="_dkflsilel" localSheetId="21" hidden="1">#REF!</definedName>
    <definedName name="_dkflsilel" hidden="1">#REF!</definedName>
    <definedName name="_dkfol" localSheetId="14" hidden="1">#REF!</definedName>
    <definedName name="_dkfol" localSheetId="23" hidden="1">#REF!</definedName>
    <definedName name="_dkfol" localSheetId="15" hidden="1">#REF!</definedName>
    <definedName name="_dkfol" localSheetId="13" hidden="1">#REF!</definedName>
    <definedName name="_dkfol" localSheetId="20" hidden="1">#REF!</definedName>
    <definedName name="_dkfol" localSheetId="21" hidden="1">#REF!</definedName>
    <definedName name="_dkfol" hidden="1">#REF!</definedName>
    <definedName name="_dklao" localSheetId="14" hidden="1">#REF!</definedName>
    <definedName name="_dklao" localSheetId="23" hidden="1">#REF!</definedName>
    <definedName name="_dklao" localSheetId="15" hidden="1">#REF!</definedName>
    <definedName name="_dklao" localSheetId="13" hidden="1">#REF!</definedName>
    <definedName name="_dklao" localSheetId="20" hidden="1">#REF!</definedName>
    <definedName name="_dklao" localSheetId="21" hidden="1">#REF!</definedName>
    <definedName name="_dklao" hidden="1">#REF!</definedName>
    <definedName name="_dkldfiip" localSheetId="14" hidden="1">#REF!</definedName>
    <definedName name="_dkldfiip" localSheetId="23" hidden="1">#REF!</definedName>
    <definedName name="_dkldfiip" localSheetId="15" hidden="1">#REF!</definedName>
    <definedName name="_dkldfiip" localSheetId="13" hidden="1">#REF!</definedName>
    <definedName name="_dkldfiip" localSheetId="20" hidden="1">#REF!</definedName>
    <definedName name="_dkldfiip" localSheetId="21" hidden="1">#REF!</definedName>
    <definedName name="_dkldfiip" hidden="1">#REF!</definedName>
    <definedName name="_dkldlfeoi" localSheetId="14" hidden="1">#REF!</definedName>
    <definedName name="_dkldlfeoi" localSheetId="23" hidden="1">#REF!</definedName>
    <definedName name="_dkldlfeoi" localSheetId="15" hidden="1">#REF!</definedName>
    <definedName name="_dkldlfeoi" localSheetId="13" hidden="1">#REF!</definedName>
    <definedName name="_dkldlfeoi" localSheetId="20" hidden="1">#REF!</definedName>
    <definedName name="_dkldlfeoi" localSheetId="21" hidden="1">#REF!</definedName>
    <definedName name="_dkldlfeoi" hidden="1">#REF!</definedName>
    <definedName name="_dklfelkfl" localSheetId="14" hidden="1">#REF!</definedName>
    <definedName name="_dklfelkfl" localSheetId="23" hidden="1">#REF!</definedName>
    <definedName name="_dklfelkfl" localSheetId="15" hidden="1">#REF!</definedName>
    <definedName name="_dklfelkfl" localSheetId="13" hidden="1">#REF!</definedName>
    <definedName name="_dklfelkfl" localSheetId="20" hidden="1">#REF!</definedName>
    <definedName name="_dklfelkfl" localSheetId="21" hidden="1">#REF!</definedName>
    <definedName name="_dklfelkfl" hidden="1">#REF!</definedName>
    <definedName name="_dklsajfqp" localSheetId="14" hidden="1">#REF!</definedName>
    <definedName name="_dklsajfqp" localSheetId="23" hidden="1">#REF!</definedName>
    <definedName name="_dklsajfqp" localSheetId="15" hidden="1">#REF!</definedName>
    <definedName name="_dklsajfqp" localSheetId="13" hidden="1">#REF!</definedName>
    <definedName name="_dklsajfqp" localSheetId="20" hidden="1">#REF!</definedName>
    <definedName name="_dklsajfqp" localSheetId="21" hidden="1">#REF!</definedName>
    <definedName name="_dklsajfqp" hidden="1">#REF!</definedName>
    <definedName name="_dksislseoi" localSheetId="14" hidden="1">#REF!</definedName>
    <definedName name="_dksislseoi" localSheetId="23" hidden="1">#REF!</definedName>
    <definedName name="_dksislseoi" localSheetId="15" hidden="1">#REF!</definedName>
    <definedName name="_dksislseoi" localSheetId="13" hidden="1">#REF!</definedName>
    <definedName name="_dksislseoi" localSheetId="20" hidden="1">#REF!</definedName>
    <definedName name="_dksislseoi" localSheetId="21" hidden="1">#REF!</definedName>
    <definedName name="_dksislseoi" hidden="1">#REF!</definedName>
    <definedName name="_dkskfkd" localSheetId="14" hidden="1">#REF!</definedName>
    <definedName name="_dkskfkd" localSheetId="23" hidden="1">#REF!</definedName>
    <definedName name="_dkskfkd" localSheetId="15" hidden="1">#REF!</definedName>
    <definedName name="_dkskfkd" localSheetId="13" hidden="1">#REF!</definedName>
    <definedName name="_dkskfkd" localSheetId="20" hidden="1">#REF!</definedName>
    <definedName name="_dkskfkd" localSheetId="21" hidden="1">#REF!</definedName>
    <definedName name="_dkskfkd" hidden="1">#REF!</definedName>
    <definedName name="_dksmil" localSheetId="14" hidden="1">#REF!</definedName>
    <definedName name="_dksmil" localSheetId="23" hidden="1">#REF!</definedName>
    <definedName name="_dksmil" localSheetId="15" hidden="1">#REF!</definedName>
    <definedName name="_dksmil" localSheetId="13" hidden="1">#REF!</definedName>
    <definedName name="_dksmil" localSheetId="20" hidden="1">#REF!</definedName>
    <definedName name="_dksmil" localSheetId="21" hidden="1">#REF!</definedName>
    <definedName name="_dksmil" hidden="1">#REF!</definedName>
    <definedName name="_dkzpekf" localSheetId="14" hidden="1">#REF!</definedName>
    <definedName name="_dkzpekf" localSheetId="23" hidden="1">#REF!</definedName>
    <definedName name="_dkzpekf" localSheetId="15" hidden="1">#REF!</definedName>
    <definedName name="_dkzpekf" localSheetId="13" hidden="1">#REF!</definedName>
    <definedName name="_dkzpekf" localSheetId="20" hidden="1">#REF!</definedName>
    <definedName name="_dkzpekf" localSheetId="21" hidden="1">#REF!</definedName>
    <definedName name="_dkzpekf" hidden="1">#REF!</definedName>
    <definedName name="_dlfwo" localSheetId="14" hidden="1">#REF!</definedName>
    <definedName name="_dlfwo" localSheetId="23" hidden="1">#REF!</definedName>
    <definedName name="_dlfwo" localSheetId="15" hidden="1">#REF!</definedName>
    <definedName name="_dlfwo" localSheetId="13" hidden="1">#REF!</definedName>
    <definedName name="_dlfwo" localSheetId="20" hidden="1">#REF!</definedName>
    <definedName name="_dlfwo" localSheetId="21" hidden="1">#REF!</definedName>
    <definedName name="_dlfwo" hidden="1">#REF!</definedName>
    <definedName name="_dncidcl" localSheetId="14" hidden="1">#REF!</definedName>
    <definedName name="_dncidcl" localSheetId="23" hidden="1">#REF!</definedName>
    <definedName name="_dncidcl" localSheetId="15" hidden="1">#REF!</definedName>
    <definedName name="_dncidcl" localSheetId="13" hidden="1">#REF!</definedName>
    <definedName name="_dncidcl" localSheetId="20" hidden="1">#REF!</definedName>
    <definedName name="_dncidcl" localSheetId="21" hidden="1">#REF!</definedName>
    <definedName name="_dncidcl" hidden="1">#REF!</definedName>
    <definedName name="_dofiei" localSheetId="14" hidden="1">#REF!</definedName>
    <definedName name="_dofiei" localSheetId="23" hidden="1">#REF!</definedName>
    <definedName name="_dofiei" localSheetId="15" hidden="1">#REF!</definedName>
    <definedName name="_dofiei" localSheetId="13" hidden="1">#REF!</definedName>
    <definedName name="_dofiei" localSheetId="20" hidden="1">#REF!</definedName>
    <definedName name="_dofiei" localSheetId="21" hidden="1">#REF!</definedName>
    <definedName name="_dofiei" hidden="1">#REF!</definedName>
    <definedName name="_dofjeio" localSheetId="14" hidden="1">#REF!</definedName>
    <definedName name="_dofjeio" localSheetId="23" hidden="1">#REF!</definedName>
    <definedName name="_dofjeio" localSheetId="15" hidden="1">#REF!</definedName>
    <definedName name="_dofjeio" localSheetId="13" hidden="1">#REF!</definedName>
    <definedName name="_dofjeio" localSheetId="20" hidden="1">#REF!</definedName>
    <definedName name="_dofjeio" localSheetId="21" hidden="1">#REF!</definedName>
    <definedName name="_dofjeio" hidden="1">#REF!</definedName>
    <definedName name="_dopqmwe" localSheetId="14" hidden="1">#REF!</definedName>
    <definedName name="_dopqmwe" localSheetId="23" hidden="1">#REF!</definedName>
    <definedName name="_dopqmwe" localSheetId="15" hidden="1">#REF!</definedName>
    <definedName name="_dopqmwe" localSheetId="13" hidden="1">#REF!</definedName>
    <definedName name="_dopqmwe" localSheetId="20" hidden="1">#REF!</definedName>
    <definedName name="_dopqmwe" localSheetId="21" hidden="1">#REF!</definedName>
    <definedName name="_dopqmwe" hidden="1">#REF!</definedName>
    <definedName name="_dososw" localSheetId="14" hidden="1">#REF!</definedName>
    <definedName name="_dososw" localSheetId="23" hidden="1">#REF!</definedName>
    <definedName name="_dososw" localSheetId="15" hidden="1">#REF!</definedName>
    <definedName name="_dososw" localSheetId="13" hidden="1">#REF!</definedName>
    <definedName name="_dososw" localSheetId="20" hidden="1">#REF!</definedName>
    <definedName name="_dososw" localSheetId="21" hidden="1">#REF!</definedName>
    <definedName name="_dososw" hidden="1">#REF!</definedName>
    <definedName name="_dpds" localSheetId="14" hidden="1">#REF!</definedName>
    <definedName name="_dpds" localSheetId="23" hidden="1">#REF!</definedName>
    <definedName name="_dpds" localSheetId="15" hidden="1">#REF!</definedName>
    <definedName name="_dpds" localSheetId="13" hidden="1">#REF!</definedName>
    <definedName name="_dpds" localSheetId="20" hidden="1">#REF!</definedName>
    <definedName name="_dpds" localSheetId="21" hidden="1">#REF!</definedName>
    <definedName name="_dpds" hidden="1">#REF!</definedName>
    <definedName name="_dpge" localSheetId="14" hidden="1">#REF!</definedName>
    <definedName name="_dpge" localSheetId="23" hidden="1">#REF!</definedName>
    <definedName name="_dpge" localSheetId="15" hidden="1">#REF!</definedName>
    <definedName name="_dpge" localSheetId="13" hidden="1">#REF!</definedName>
    <definedName name="_dpge" localSheetId="20" hidden="1">#REF!</definedName>
    <definedName name="_dpge" localSheetId="21" hidden="1">#REF!</definedName>
    <definedName name="_dpge" hidden="1">#REF!</definedName>
    <definedName name="_dpill" localSheetId="14" hidden="1">#REF!</definedName>
    <definedName name="_dpill" localSheetId="23" hidden="1">#REF!</definedName>
    <definedName name="_dpill" localSheetId="15" hidden="1">#REF!</definedName>
    <definedName name="_dpill" localSheetId="13" hidden="1">#REF!</definedName>
    <definedName name="_dpill" localSheetId="20" hidden="1">#REF!</definedName>
    <definedName name="_dpill" localSheetId="21" hidden="1">#REF!</definedName>
    <definedName name="_dpill" hidden="1">#REF!</definedName>
    <definedName name="_dppei" localSheetId="14" hidden="1">#REF!</definedName>
    <definedName name="_dppei" localSheetId="23" hidden="1">#REF!</definedName>
    <definedName name="_dppei" localSheetId="15" hidden="1">#REF!</definedName>
    <definedName name="_dppei" localSheetId="13" hidden="1">#REF!</definedName>
    <definedName name="_dppei" localSheetId="20" hidden="1">#REF!</definedName>
    <definedName name="_dppei" localSheetId="21" hidden="1">#REF!</definedName>
    <definedName name="_dppei" hidden="1">#REF!</definedName>
    <definedName name="_dpspdsph" localSheetId="14" hidden="1">#REF!</definedName>
    <definedName name="_dpspdsph" localSheetId="23" hidden="1">#REF!</definedName>
    <definedName name="_dpspdsph" localSheetId="15" hidden="1">#REF!</definedName>
    <definedName name="_dpspdsph" localSheetId="13" hidden="1">#REF!</definedName>
    <definedName name="_dpspdsph" localSheetId="20" hidden="1">#REF!</definedName>
    <definedName name="_dpspdsph" localSheetId="21" hidden="1">#REF!</definedName>
    <definedName name="_dpspdsph" hidden="1">#REF!</definedName>
    <definedName name="_dreirill" localSheetId="14" hidden="1">#REF!</definedName>
    <definedName name="_dreirill" localSheetId="23" hidden="1">#REF!</definedName>
    <definedName name="_dreirill" localSheetId="15" hidden="1">#REF!</definedName>
    <definedName name="_dreirill" localSheetId="13" hidden="1">#REF!</definedName>
    <definedName name="_dreirill" localSheetId="20" hidden="1">#REF!</definedName>
    <definedName name="_dreirill" localSheetId="21" hidden="1">#REF!</definedName>
    <definedName name="_dreirill" hidden="1">#REF!</definedName>
    <definedName name="_dsdoifo" localSheetId="14" hidden="1">#REF!</definedName>
    <definedName name="_dsdoifo" localSheetId="23" hidden="1">#REF!</definedName>
    <definedName name="_dsdoifo" localSheetId="15" hidden="1">#REF!</definedName>
    <definedName name="_dsdoifo" localSheetId="13" hidden="1">#REF!</definedName>
    <definedName name="_dsdoifo" localSheetId="20" hidden="1">#REF!</definedName>
    <definedName name="_dsdoifo" localSheetId="21" hidden="1">#REF!</definedName>
    <definedName name="_dsdoifo" hidden="1">#REF!</definedName>
    <definedName name="_dsfill" localSheetId="14" hidden="1">#REF!</definedName>
    <definedName name="_dsfill" localSheetId="23" hidden="1">#REF!</definedName>
    <definedName name="_dsfill" localSheetId="15" hidden="1">#REF!</definedName>
    <definedName name="_dsfill" localSheetId="13" hidden="1">#REF!</definedName>
    <definedName name="_dsfill" localSheetId="20" hidden="1">#REF!</definedName>
    <definedName name="_dsfill" localSheetId="21" hidden="1">#REF!</definedName>
    <definedName name="_dsfill" hidden="1">#REF!</definedName>
    <definedName name="_dsfioq" localSheetId="14" hidden="1">#REF!</definedName>
    <definedName name="_dsfioq" localSheetId="23" hidden="1">#REF!</definedName>
    <definedName name="_dsfioq" localSheetId="15" hidden="1">#REF!</definedName>
    <definedName name="_dsfioq" localSheetId="13" hidden="1">#REF!</definedName>
    <definedName name="_dsfioq" localSheetId="20" hidden="1">#REF!</definedName>
    <definedName name="_dsfioq" localSheetId="21" hidden="1">#REF!</definedName>
    <definedName name="_dsfioq" hidden="1">#REF!</definedName>
    <definedName name="_dsoixiz" localSheetId="14" hidden="1">#REF!</definedName>
    <definedName name="_dsoixiz" localSheetId="23" hidden="1">#REF!</definedName>
    <definedName name="_dsoixiz" localSheetId="15" hidden="1">#REF!</definedName>
    <definedName name="_dsoixiz" localSheetId="13" hidden="1">#REF!</definedName>
    <definedName name="_dsoixiz" localSheetId="20" hidden="1">#REF!</definedName>
    <definedName name="_dsoixiz" localSheetId="21" hidden="1">#REF!</definedName>
    <definedName name="_dsoixiz" hidden="1">#REF!</definedName>
    <definedName name="_dspdp" localSheetId="14" hidden="1">#REF!</definedName>
    <definedName name="_dspdp" localSheetId="23" hidden="1">#REF!</definedName>
    <definedName name="_dspdp" localSheetId="15" hidden="1">#REF!</definedName>
    <definedName name="_dspdp" localSheetId="13" hidden="1">#REF!</definedName>
    <definedName name="_dspdp" localSheetId="20" hidden="1">#REF!</definedName>
    <definedName name="_dspdp" localSheetId="21" hidden="1">#REF!</definedName>
    <definedName name="_dspdp" hidden="1">#REF!</definedName>
    <definedName name="_dy8ielfey" localSheetId="14" hidden="1">#REF!</definedName>
    <definedName name="_dy8ielfey" localSheetId="23" hidden="1">#REF!</definedName>
    <definedName name="_dy8ielfey" localSheetId="15" hidden="1">#REF!</definedName>
    <definedName name="_dy8ielfey" localSheetId="13" hidden="1">#REF!</definedName>
    <definedName name="_dy8ielfey" localSheetId="20" hidden="1">#REF!</definedName>
    <definedName name="_dy8ielfey" localSheetId="21" hidden="1">#REF!</definedName>
    <definedName name="_dy8ielfey" hidden="1">#REF!</definedName>
    <definedName name="_edail" localSheetId="14" hidden="1">#REF!</definedName>
    <definedName name="_edail" localSheetId="23" hidden="1">#REF!</definedName>
    <definedName name="_edail" localSheetId="15" hidden="1">#REF!</definedName>
    <definedName name="_edail" localSheetId="13" hidden="1">#REF!</definedName>
    <definedName name="_edail" localSheetId="20" hidden="1">#REF!</definedName>
    <definedName name="_edail" localSheetId="21" hidden="1">#REF!</definedName>
    <definedName name="_edail" hidden="1">#REF!</definedName>
    <definedName name="_eddfill" localSheetId="14" hidden="1">#REF!</definedName>
    <definedName name="_eddfill" localSheetId="23" hidden="1">#REF!</definedName>
    <definedName name="_eddfill" localSheetId="15" hidden="1">#REF!</definedName>
    <definedName name="_eddfill" localSheetId="13" hidden="1">#REF!</definedName>
    <definedName name="_eddfill" localSheetId="20" hidden="1">#REF!</definedName>
    <definedName name="_eddfill" localSheetId="21" hidden="1">#REF!</definedName>
    <definedName name="_eddfill" hidden="1">#REF!</definedName>
    <definedName name="_eddil" localSheetId="14" hidden="1">#REF!</definedName>
    <definedName name="_eddil" localSheetId="23" hidden="1">#REF!</definedName>
    <definedName name="_eddil" localSheetId="15" hidden="1">#REF!</definedName>
    <definedName name="_eddil" localSheetId="13" hidden="1">#REF!</definedName>
    <definedName name="_eddil" localSheetId="20" hidden="1">#REF!</definedName>
    <definedName name="_eddil" localSheetId="21" hidden="1">#REF!</definedName>
    <definedName name="_eddil" hidden="1">#REF!</definedName>
    <definedName name="_edfil" localSheetId="14" hidden="1">#REF!</definedName>
    <definedName name="_edfil" localSheetId="23" hidden="1">#REF!</definedName>
    <definedName name="_edfil" localSheetId="15" hidden="1">#REF!</definedName>
    <definedName name="_edfil" localSheetId="13" hidden="1">#REF!</definedName>
    <definedName name="_edfil" localSheetId="20" hidden="1">#REF!</definedName>
    <definedName name="_edfil" localSheetId="21" hidden="1">#REF!</definedName>
    <definedName name="_edfil" hidden="1">#REF!</definedName>
    <definedName name="_edfil2" localSheetId="14" hidden="1">#REF!</definedName>
    <definedName name="_edfil2" localSheetId="23" hidden="1">#REF!</definedName>
    <definedName name="_edfil2" localSheetId="15" hidden="1">#REF!</definedName>
    <definedName name="_edfil2" localSheetId="13" hidden="1">#REF!</definedName>
    <definedName name="_edfil2" localSheetId="20" hidden="1">#REF!</definedName>
    <definedName name="_edfil2" localSheetId="21" hidden="1">#REF!</definedName>
    <definedName name="_edfil2" hidden="1">#REF!</definedName>
    <definedName name="_edield" localSheetId="14" hidden="1">#REF!</definedName>
    <definedName name="_edield" localSheetId="23" hidden="1">#REF!</definedName>
    <definedName name="_edield" localSheetId="15" hidden="1">#REF!</definedName>
    <definedName name="_edield" localSheetId="13" hidden="1">#REF!</definedName>
    <definedName name="_edield" localSheetId="20" hidden="1">#REF!</definedName>
    <definedName name="_edield" localSheetId="21" hidden="1">#REF!</definedName>
    <definedName name="_edield" hidden="1">#REF!</definedName>
    <definedName name="_edkfoidoi" localSheetId="14" hidden="1">#REF!</definedName>
    <definedName name="_edkfoidoi" localSheetId="23" hidden="1">#REF!</definedName>
    <definedName name="_edkfoidoi" localSheetId="15" hidden="1">#REF!</definedName>
    <definedName name="_edkfoidoi" localSheetId="13" hidden="1">#REF!</definedName>
    <definedName name="_edkfoidoi" localSheetId="20" hidden="1">#REF!</definedName>
    <definedName name="_edkfoidoi" localSheetId="21" hidden="1">#REF!</definedName>
    <definedName name="_edkfoidoi" hidden="1">#REF!</definedName>
    <definedName name="_eeill" localSheetId="14" hidden="1">#REF!</definedName>
    <definedName name="_eeill" localSheetId="23" hidden="1">#REF!</definedName>
    <definedName name="_eeill" localSheetId="15" hidden="1">#REF!</definedName>
    <definedName name="_eeill" localSheetId="13" hidden="1">#REF!</definedName>
    <definedName name="_eeill" localSheetId="20" hidden="1">#REF!</definedName>
    <definedName name="_eeill" localSheetId="21" hidden="1">#REF!</definedName>
    <definedName name="_eeill" hidden="1">#REF!</definedName>
    <definedName name="_efdcil" localSheetId="14" hidden="1">#REF!</definedName>
    <definedName name="_efdcil" localSheetId="23" hidden="1">#REF!</definedName>
    <definedName name="_efdcil" localSheetId="15" hidden="1">#REF!</definedName>
    <definedName name="_efdcil" localSheetId="13" hidden="1">#REF!</definedName>
    <definedName name="_efdcil" localSheetId="20" hidden="1">#REF!</definedName>
    <definedName name="_efdcil" localSheetId="21" hidden="1">#REF!</definedName>
    <definedName name="_efdcil" hidden="1">#REF!</definedName>
    <definedName name="_efefeapq" localSheetId="14" hidden="1">#REF!</definedName>
    <definedName name="_efefeapq" localSheetId="23" hidden="1">#REF!</definedName>
    <definedName name="_efefeapq" localSheetId="15" hidden="1">#REF!</definedName>
    <definedName name="_efefeapq" localSheetId="13" hidden="1">#REF!</definedName>
    <definedName name="_efefeapq" localSheetId="20" hidden="1">#REF!</definedName>
    <definedName name="_efefeapq" localSheetId="21" hidden="1">#REF!</definedName>
    <definedName name="_efefeapq" hidden="1">#REF!</definedName>
    <definedName name="_efefeif" localSheetId="14" hidden="1">#REF!</definedName>
    <definedName name="_efefeif" localSheetId="23" hidden="1">#REF!</definedName>
    <definedName name="_efefeif" localSheetId="15" hidden="1">#REF!</definedName>
    <definedName name="_efefeif" localSheetId="13" hidden="1">#REF!</definedName>
    <definedName name="_efefeif" localSheetId="20" hidden="1">#REF!</definedName>
    <definedName name="_efefeif" localSheetId="21" hidden="1">#REF!</definedName>
    <definedName name="_efefeif" hidden="1">#REF!</definedName>
    <definedName name="_efefk" localSheetId="14" hidden="1">#REF!</definedName>
    <definedName name="_efefk" localSheetId="23" hidden="1">#REF!</definedName>
    <definedName name="_efefk" localSheetId="15" hidden="1">#REF!</definedName>
    <definedName name="_efefk" localSheetId="13" hidden="1">#REF!</definedName>
    <definedName name="_efefk" localSheetId="20" hidden="1">#REF!</definedName>
    <definedName name="_efefk" localSheetId="21" hidden="1">#REF!</definedName>
    <definedName name="_efefk" hidden="1">#REF!</definedName>
    <definedName name="_effw" localSheetId="14" hidden="1">#REF!</definedName>
    <definedName name="_effw" localSheetId="23" hidden="1">#REF!</definedName>
    <definedName name="_effw" localSheetId="15" hidden="1">#REF!</definedName>
    <definedName name="_effw" localSheetId="13" hidden="1">#REF!</definedName>
    <definedName name="_effw" localSheetId="20" hidden="1">#REF!</definedName>
    <definedName name="_effw" localSheetId="21" hidden="1">#REF!</definedName>
    <definedName name="_effw" hidden="1">#REF!</definedName>
    <definedName name="_efil" localSheetId="14" hidden="1">#REF!</definedName>
    <definedName name="_efil" localSheetId="23" hidden="1">#REF!</definedName>
    <definedName name="_efil" localSheetId="15" hidden="1">#REF!</definedName>
    <definedName name="_efil" localSheetId="13" hidden="1">#REF!</definedName>
    <definedName name="_efil" localSheetId="20" hidden="1">#REF!</definedName>
    <definedName name="_efil" localSheetId="21" hidden="1">#REF!</definedName>
    <definedName name="_efil" hidden="1">#REF!</definedName>
    <definedName name="_efil2" localSheetId="14" hidden="1">#REF!</definedName>
    <definedName name="_efil2" localSheetId="23" hidden="1">#REF!</definedName>
    <definedName name="_efil2" localSheetId="15" hidden="1">#REF!</definedName>
    <definedName name="_efil2" localSheetId="13" hidden="1">#REF!</definedName>
    <definedName name="_efil2" localSheetId="20" hidden="1">#REF!</definedName>
    <definedName name="_efil2" localSheetId="21" hidden="1">#REF!</definedName>
    <definedName name="_efil2" hidden="1">#REF!</definedName>
    <definedName name="_efila" localSheetId="14" hidden="1">#REF!</definedName>
    <definedName name="_efila" localSheetId="23" hidden="1">#REF!</definedName>
    <definedName name="_efila" localSheetId="15" hidden="1">#REF!</definedName>
    <definedName name="_efila" localSheetId="13" hidden="1">#REF!</definedName>
    <definedName name="_efila" localSheetId="20" hidden="1">#REF!</definedName>
    <definedName name="_efila" localSheetId="21" hidden="1">#REF!</definedName>
    <definedName name="_efila" hidden="1">#REF!</definedName>
    <definedName name="_efile" localSheetId="14" hidden="1">#REF!</definedName>
    <definedName name="_efile" localSheetId="23" hidden="1">#REF!</definedName>
    <definedName name="_efile" localSheetId="15" hidden="1">#REF!</definedName>
    <definedName name="_efile" localSheetId="13" hidden="1">#REF!</definedName>
    <definedName name="_efile" localSheetId="20" hidden="1">#REF!</definedName>
    <definedName name="_efile" localSheetId="21" hidden="1">#REF!</definedName>
    <definedName name="_efile" hidden="1">#REF!</definedName>
    <definedName name="_efoiejfeoi" localSheetId="14" hidden="1">#REF!</definedName>
    <definedName name="_efoiejfeoi" localSheetId="23" hidden="1">#REF!</definedName>
    <definedName name="_efoiejfeoi" localSheetId="15" hidden="1">#REF!</definedName>
    <definedName name="_efoiejfeoi" localSheetId="13" hidden="1">#REF!</definedName>
    <definedName name="_efoiejfeoi" localSheetId="20" hidden="1">#REF!</definedName>
    <definedName name="_efoiejfeoi" localSheetId="21" hidden="1">#REF!</definedName>
    <definedName name="_efoiejfeoi" hidden="1">#REF!</definedName>
    <definedName name="_efril" localSheetId="14" hidden="1">#REF!</definedName>
    <definedName name="_efril" localSheetId="23" hidden="1">#REF!</definedName>
    <definedName name="_efril" localSheetId="15" hidden="1">#REF!</definedName>
    <definedName name="_efril" localSheetId="13" hidden="1">#REF!</definedName>
    <definedName name="_efril" localSheetId="20" hidden="1">#REF!</definedName>
    <definedName name="_efril" localSheetId="21" hidden="1">#REF!</definedName>
    <definedName name="_efril" hidden="1">#REF!</definedName>
    <definedName name="_eiafl" localSheetId="14" hidden="1">#REF!</definedName>
    <definedName name="_eiafl" localSheetId="23" hidden="1">#REF!</definedName>
    <definedName name="_eiafl" localSheetId="15" hidden="1">#REF!</definedName>
    <definedName name="_eiafl" localSheetId="13" hidden="1">#REF!</definedName>
    <definedName name="_eiafl" localSheetId="20" hidden="1">#REF!</definedName>
    <definedName name="_eiafl" localSheetId="21" hidden="1">#REF!</definedName>
    <definedName name="_eiafl" hidden="1">#REF!</definedName>
    <definedName name="_eiffel" localSheetId="14" hidden="1">#REF!</definedName>
    <definedName name="_eiffel" localSheetId="23" hidden="1">#REF!</definedName>
    <definedName name="_eiffel" localSheetId="15" hidden="1">#REF!</definedName>
    <definedName name="_eiffel" localSheetId="13" hidden="1">#REF!</definedName>
    <definedName name="_eiffel" localSheetId="20" hidden="1">#REF!</definedName>
    <definedName name="_eiffel" localSheetId="21" hidden="1">#REF!</definedName>
    <definedName name="_eiffel" hidden="1">#REF!</definedName>
    <definedName name="_eifiefoi" localSheetId="14" hidden="1">#REF!</definedName>
    <definedName name="_eifiefoi" localSheetId="23" hidden="1">#REF!</definedName>
    <definedName name="_eifiefoi" localSheetId="15" hidden="1">#REF!</definedName>
    <definedName name="_eifiefoi" localSheetId="13" hidden="1">#REF!</definedName>
    <definedName name="_eifiefoi" localSheetId="20" hidden="1">#REF!</definedName>
    <definedName name="_eifiefoi" localSheetId="21" hidden="1">#REF!</definedName>
    <definedName name="_eifiefoi" hidden="1">#REF!</definedName>
    <definedName name="_eififi09" localSheetId="14" hidden="1">#REF!</definedName>
    <definedName name="_eififi09" localSheetId="23" hidden="1">#REF!</definedName>
    <definedName name="_eififi09" localSheetId="15" hidden="1">#REF!</definedName>
    <definedName name="_eififi09" localSheetId="13" hidden="1">#REF!</definedName>
    <definedName name="_eififi09" localSheetId="20" hidden="1">#REF!</definedName>
    <definedName name="_eififi09" localSheetId="21" hidden="1">#REF!</definedName>
    <definedName name="_eififi09" hidden="1">#REF!</definedName>
    <definedName name="_eiflweil" localSheetId="14" hidden="1">#REF!</definedName>
    <definedName name="_eiflweil" localSheetId="23" hidden="1">#REF!</definedName>
    <definedName name="_eiflweil" localSheetId="15" hidden="1">#REF!</definedName>
    <definedName name="_eiflweil" localSheetId="13" hidden="1">#REF!</definedName>
    <definedName name="_eiflweil" localSheetId="20" hidden="1">#REF!</definedName>
    <definedName name="_eiflweil" localSheetId="21" hidden="1">#REF!</definedName>
    <definedName name="_eiflweil" hidden="1">#REF!</definedName>
    <definedName name="_eifoewf" localSheetId="14" hidden="1">#REF!</definedName>
    <definedName name="_eifoewf" localSheetId="23" hidden="1">#REF!</definedName>
    <definedName name="_eifoewf" localSheetId="15" hidden="1">#REF!</definedName>
    <definedName name="_eifoewf" localSheetId="13" hidden="1">#REF!</definedName>
    <definedName name="_eifoewf" localSheetId="20" hidden="1">#REF!</definedName>
    <definedName name="_eifoewf" localSheetId="21" hidden="1">#REF!</definedName>
    <definedName name="_eifoewf" hidden="1">#REF!</definedName>
    <definedName name="_eifugil" localSheetId="14" hidden="1">#REF!</definedName>
    <definedName name="_eifugil" localSheetId="23" hidden="1">#REF!</definedName>
    <definedName name="_eifugil" localSheetId="15" hidden="1">#REF!</definedName>
    <definedName name="_eifugil" localSheetId="13" hidden="1">#REF!</definedName>
    <definedName name="_eifugil" localSheetId="20" hidden="1">#REF!</definedName>
    <definedName name="_eifugil" localSheetId="21" hidden="1">#REF!</definedName>
    <definedName name="_eifugil" hidden="1">#REF!</definedName>
    <definedName name="_eiifeo" localSheetId="14" hidden="1">#REF!</definedName>
    <definedName name="_eiifeo" localSheetId="23" hidden="1">#REF!</definedName>
    <definedName name="_eiifeo" localSheetId="15" hidden="1">#REF!</definedName>
    <definedName name="_eiifeo" localSheetId="13" hidden="1">#REF!</definedName>
    <definedName name="_eiifeo" localSheetId="20" hidden="1">#REF!</definedName>
    <definedName name="_eiifeo" localSheetId="21" hidden="1">#REF!</definedName>
    <definedName name="_eiifeo" hidden="1">#REF!</definedName>
    <definedName name="_eiil" localSheetId="14" hidden="1">#REF!</definedName>
    <definedName name="_eiil" localSheetId="23" hidden="1">#REF!</definedName>
    <definedName name="_eiil" localSheetId="15" hidden="1">#REF!</definedName>
    <definedName name="_eiil" localSheetId="13" hidden="1">#REF!</definedName>
    <definedName name="_eiil" localSheetId="20" hidden="1">#REF!</definedName>
    <definedName name="_eiil" localSheetId="21" hidden="1">#REF!</definedName>
    <definedName name="_eiil" hidden="1">#REF!</definedName>
    <definedName name="_eiill" localSheetId="14" hidden="1">#REF!</definedName>
    <definedName name="_eiill" localSheetId="23" hidden="1">#REF!</definedName>
    <definedName name="_eiill" localSheetId="15" hidden="1">#REF!</definedName>
    <definedName name="_eiill" localSheetId="13" hidden="1">#REF!</definedName>
    <definedName name="_eiill" localSheetId="20" hidden="1">#REF!</definedName>
    <definedName name="_eiill" localSheetId="21" hidden="1">#REF!</definedName>
    <definedName name="_eiill" hidden="1">#REF!</definedName>
    <definedName name="_eill" localSheetId="14" hidden="1">#REF!</definedName>
    <definedName name="_eill" localSheetId="23" hidden="1">#REF!</definedName>
    <definedName name="_eill" localSheetId="15" hidden="1">#REF!</definedName>
    <definedName name="_eill" localSheetId="13" hidden="1">#REF!</definedName>
    <definedName name="_eill" localSheetId="20" hidden="1">#REF!</definedName>
    <definedName name="_eill" localSheetId="21" hidden="1">#REF!</definedName>
    <definedName name="_eill" hidden="1">#REF!</definedName>
    <definedName name="_eilwwl" localSheetId="14" hidden="1">#REF!</definedName>
    <definedName name="_eilwwl" localSheetId="23" hidden="1">#REF!</definedName>
    <definedName name="_eilwwl" localSheetId="15" hidden="1">#REF!</definedName>
    <definedName name="_eilwwl" localSheetId="13" hidden="1">#REF!</definedName>
    <definedName name="_eilwwl" localSheetId="20" hidden="1">#REF!</definedName>
    <definedName name="_eilwwl" localSheetId="21" hidden="1">#REF!</definedName>
    <definedName name="_eilwwl" hidden="1">#REF!</definedName>
    <definedName name="_eiofoiewoi" localSheetId="14" hidden="1">#REF!</definedName>
    <definedName name="_eiofoiewoi" localSheetId="23" hidden="1">#REF!</definedName>
    <definedName name="_eiofoiewoi" localSheetId="15" hidden="1">#REF!</definedName>
    <definedName name="_eiofoiewoi" localSheetId="13" hidden="1">#REF!</definedName>
    <definedName name="_eiofoiewoi" localSheetId="20" hidden="1">#REF!</definedName>
    <definedName name="_eiofoiewoi" localSheetId="21" hidden="1">#REF!</definedName>
    <definedName name="_eiofoiewoi" hidden="1">#REF!</definedName>
    <definedName name="_eiofoifoi" localSheetId="14" hidden="1">#REF!</definedName>
    <definedName name="_eiofoifoi" localSheetId="23" hidden="1">#REF!</definedName>
    <definedName name="_eiofoifoi" localSheetId="15" hidden="1">#REF!</definedName>
    <definedName name="_eiofoifoi" localSheetId="13" hidden="1">#REF!</definedName>
    <definedName name="_eiofoifoi" localSheetId="20" hidden="1">#REF!</definedName>
    <definedName name="_eiofoifoi" localSheetId="21" hidden="1">#REF!</definedName>
    <definedName name="_eiofoifoi" hidden="1">#REF!</definedName>
    <definedName name="_eiol" localSheetId="14" hidden="1">#REF!</definedName>
    <definedName name="_eiol" localSheetId="23" hidden="1">#REF!</definedName>
    <definedName name="_eiol" localSheetId="15" hidden="1">#REF!</definedName>
    <definedName name="_eiol" localSheetId="13" hidden="1">#REF!</definedName>
    <definedName name="_eiol" localSheetId="20" hidden="1">#REF!</definedName>
    <definedName name="_eiol" localSheetId="21" hidden="1">#REF!</definedName>
    <definedName name="_eiol" hidden="1">#REF!</definedName>
    <definedName name="_eiolli" localSheetId="14" hidden="1">#REF!</definedName>
    <definedName name="_eiolli" localSheetId="23" hidden="1">#REF!</definedName>
    <definedName name="_eiolli" localSheetId="15" hidden="1">#REF!</definedName>
    <definedName name="_eiolli" localSheetId="13" hidden="1">#REF!</definedName>
    <definedName name="_eiolli" localSheetId="20" hidden="1">#REF!</definedName>
    <definedName name="_eiolli" localSheetId="21" hidden="1">#REF!</definedName>
    <definedName name="_eiolli" hidden="1">#REF!</definedName>
    <definedName name="_eiowfp" localSheetId="14" hidden="1">#REF!</definedName>
    <definedName name="_eiowfp" localSheetId="23" hidden="1">#REF!</definedName>
    <definedName name="_eiowfp" localSheetId="15" hidden="1">#REF!</definedName>
    <definedName name="_eiowfp" localSheetId="13" hidden="1">#REF!</definedName>
    <definedName name="_eiowfp" localSheetId="20" hidden="1">#REF!</definedName>
    <definedName name="_eiowfp" localSheetId="21" hidden="1">#REF!</definedName>
    <definedName name="_eiowfp" hidden="1">#REF!</definedName>
    <definedName name="_eireoi" localSheetId="14" hidden="1">#REF!</definedName>
    <definedName name="_eireoi" localSheetId="23" hidden="1">#REF!</definedName>
    <definedName name="_eireoi" localSheetId="15" hidden="1">#REF!</definedName>
    <definedName name="_eireoi" localSheetId="13" hidden="1">#REF!</definedName>
    <definedName name="_eireoi" localSheetId="20" hidden="1">#REF!</definedName>
    <definedName name="_eireoi" localSheetId="21" hidden="1">#REF!</definedName>
    <definedName name="_eireoi" hidden="1">#REF!</definedName>
    <definedName name="_eiroifo" localSheetId="14" hidden="1">#REF!</definedName>
    <definedName name="_eiroifo" localSheetId="23" hidden="1">#REF!</definedName>
    <definedName name="_eiroifo" localSheetId="15" hidden="1">#REF!</definedName>
    <definedName name="_eiroifo" localSheetId="13" hidden="1">#REF!</definedName>
    <definedName name="_eiroifo" localSheetId="20" hidden="1">#REF!</definedName>
    <definedName name="_eiroifo" localSheetId="21" hidden="1">#REF!</definedName>
    <definedName name="_eiroifo" hidden="1">#REF!</definedName>
    <definedName name="_eiwioqug" localSheetId="14" hidden="1">#REF!</definedName>
    <definedName name="_eiwioqug" localSheetId="23" hidden="1">#REF!</definedName>
    <definedName name="_eiwioqug" localSheetId="15" hidden="1">#REF!</definedName>
    <definedName name="_eiwioqug" localSheetId="13" hidden="1">#REF!</definedName>
    <definedName name="_eiwioqug" localSheetId="20" hidden="1">#REF!</definedName>
    <definedName name="_eiwioqug" localSheetId="21" hidden="1">#REF!</definedName>
    <definedName name="_eiwioqug" hidden="1">#REF!</definedName>
    <definedName name="_eiwofil" localSheetId="14" hidden="1">#REF!</definedName>
    <definedName name="_eiwofil" localSheetId="23" hidden="1">#REF!</definedName>
    <definedName name="_eiwofil" localSheetId="15" hidden="1">#REF!</definedName>
    <definedName name="_eiwofil" localSheetId="13" hidden="1">#REF!</definedName>
    <definedName name="_eiwofil" localSheetId="20" hidden="1">#REF!</definedName>
    <definedName name="_eiwofil" localSheetId="21" hidden="1">#REF!</definedName>
    <definedName name="_eiwofil" hidden="1">#REF!</definedName>
    <definedName name="_eiwofka" localSheetId="14" hidden="1">#REF!</definedName>
    <definedName name="_eiwofka" localSheetId="23" hidden="1">#REF!</definedName>
    <definedName name="_eiwofka" localSheetId="15" hidden="1">#REF!</definedName>
    <definedName name="_eiwofka" localSheetId="13" hidden="1">#REF!</definedName>
    <definedName name="_eiwofka" localSheetId="20" hidden="1">#REF!</definedName>
    <definedName name="_eiwofka" localSheetId="21" hidden="1">#REF!</definedName>
    <definedName name="_eiwofka" hidden="1">#REF!</definedName>
    <definedName name="_eiwoflsd" localSheetId="14" hidden="1">#REF!</definedName>
    <definedName name="_eiwoflsd" localSheetId="23" hidden="1">#REF!</definedName>
    <definedName name="_eiwoflsd" localSheetId="15" hidden="1">#REF!</definedName>
    <definedName name="_eiwoflsd" localSheetId="13" hidden="1">#REF!</definedName>
    <definedName name="_eiwoflsd" localSheetId="20" hidden="1">#REF!</definedName>
    <definedName name="_eiwoflsd" localSheetId="21" hidden="1">#REF!</definedName>
    <definedName name="_eiwoflsd" hidden="1">#REF!</definedName>
    <definedName name="_eiwowe32" localSheetId="14" hidden="1">#REF!</definedName>
    <definedName name="_eiwowe32" localSheetId="23" hidden="1">#REF!</definedName>
    <definedName name="_eiwowe32" localSheetId="15" hidden="1">#REF!</definedName>
    <definedName name="_eiwowe32" localSheetId="13" hidden="1">#REF!</definedName>
    <definedName name="_eiwowe32" localSheetId="20" hidden="1">#REF!</definedName>
    <definedName name="_eiwowe32" localSheetId="21" hidden="1">#REF!</definedName>
    <definedName name="_eiwowe32" hidden="1">#REF!</definedName>
    <definedName name="_eizo" localSheetId="14" hidden="1">#REF!</definedName>
    <definedName name="_eizo" localSheetId="23" hidden="1">#REF!</definedName>
    <definedName name="_eizo" localSheetId="15" hidden="1">#REF!</definedName>
    <definedName name="_eizo" localSheetId="13" hidden="1">#REF!</definedName>
    <definedName name="_eizo" localSheetId="20" hidden="1">#REF!</definedName>
    <definedName name="_eizo" localSheetId="21" hidden="1">#REF!</definedName>
    <definedName name="_eizo" hidden="1">#REF!</definedName>
    <definedName name="_ekdo" localSheetId="14" hidden="1">#REF!</definedName>
    <definedName name="_ekdo" localSheetId="23" hidden="1">#REF!</definedName>
    <definedName name="_ekdo" localSheetId="15" hidden="1">#REF!</definedName>
    <definedName name="_ekdo" localSheetId="13" hidden="1">#REF!</definedName>
    <definedName name="_ekdo" localSheetId="20" hidden="1">#REF!</definedName>
    <definedName name="_ekdo" localSheetId="21" hidden="1">#REF!</definedName>
    <definedName name="_ekdo" hidden="1">#REF!</definedName>
    <definedName name="_ekfjefoie" localSheetId="14" hidden="1">#REF!</definedName>
    <definedName name="_ekfjefoie" localSheetId="23" hidden="1">#REF!</definedName>
    <definedName name="_ekfjefoie" localSheetId="15" hidden="1">#REF!</definedName>
    <definedName name="_ekfjefoie" localSheetId="13" hidden="1">#REF!</definedName>
    <definedName name="_ekfjefoie" localSheetId="20" hidden="1">#REF!</definedName>
    <definedName name="_ekfjefoie" localSheetId="21" hidden="1">#REF!</definedName>
    <definedName name="_ekfjefoie" hidden="1">#REF!</definedName>
    <definedName name="_ekiwewoiweo" localSheetId="14" hidden="1">#REF!</definedName>
    <definedName name="_ekiwewoiweo" localSheetId="23" hidden="1">#REF!</definedName>
    <definedName name="_ekiwewoiweo" localSheetId="15" hidden="1">#REF!</definedName>
    <definedName name="_ekiwewoiweo" localSheetId="13" hidden="1">#REF!</definedName>
    <definedName name="_ekiwewoiweo" localSheetId="20" hidden="1">#REF!</definedName>
    <definedName name="_ekiwewoiweo" localSheetId="21" hidden="1">#REF!</definedName>
    <definedName name="_ekiwewoiweo" hidden="1">#REF!</definedName>
    <definedName name="_ekofok" localSheetId="14" hidden="1">#REF!</definedName>
    <definedName name="_ekofok" localSheetId="23" hidden="1">#REF!</definedName>
    <definedName name="_ekofok" localSheetId="15" hidden="1">#REF!</definedName>
    <definedName name="_ekofok" localSheetId="13" hidden="1">#REF!</definedName>
    <definedName name="_ekofok" localSheetId="20" hidden="1">#REF!</definedName>
    <definedName name="_ekofok" localSheetId="21" hidden="1">#REF!</definedName>
    <definedName name="_ekofok" hidden="1">#REF!</definedName>
    <definedName name="_ekqge" localSheetId="14" hidden="1">#REF!</definedName>
    <definedName name="_ekqge" localSheetId="23" hidden="1">#REF!</definedName>
    <definedName name="_ekqge" localSheetId="15" hidden="1">#REF!</definedName>
    <definedName name="_ekqge" localSheetId="13" hidden="1">#REF!</definedName>
    <definedName name="_ekqge" localSheetId="20" hidden="1">#REF!</definedName>
    <definedName name="_ekqge" localSheetId="21" hidden="1">#REF!</definedName>
    <definedName name="_ekqge" hidden="1">#REF!</definedName>
    <definedName name="_ekrieoi" localSheetId="14" hidden="1">#REF!</definedName>
    <definedName name="_ekrieoi" localSheetId="23" hidden="1">#REF!</definedName>
    <definedName name="_ekrieoi" localSheetId="15" hidden="1">#REF!</definedName>
    <definedName name="_ekrieoi" localSheetId="13" hidden="1">#REF!</definedName>
    <definedName name="_ekrieoi" localSheetId="20" hidden="1">#REF!</definedName>
    <definedName name="_ekrieoi" localSheetId="21" hidden="1">#REF!</definedName>
    <definedName name="_ekrieoi" hidden="1">#REF!</definedName>
    <definedName name="_eoeoewow" localSheetId="14" hidden="1">#REF!</definedName>
    <definedName name="_eoeoewow" localSheetId="23" hidden="1">#REF!</definedName>
    <definedName name="_eoeoewow" localSheetId="15" hidden="1">#REF!</definedName>
    <definedName name="_eoeoewow" localSheetId="13" hidden="1">#REF!</definedName>
    <definedName name="_eoeoewow" localSheetId="20" hidden="1">#REF!</definedName>
    <definedName name="_eoeoewow" localSheetId="21" hidden="1">#REF!</definedName>
    <definedName name="_eoeoewow" hidden="1">#REF!</definedName>
    <definedName name="_eofoweo" localSheetId="14" hidden="1">#REF!</definedName>
    <definedName name="_eofoweo" localSheetId="23" hidden="1">#REF!</definedName>
    <definedName name="_eofoweo" localSheetId="15" hidden="1">#REF!</definedName>
    <definedName name="_eofoweo" localSheetId="13" hidden="1">#REF!</definedName>
    <definedName name="_eofoweo" localSheetId="20" hidden="1">#REF!</definedName>
    <definedName name="_eofoweo" localSheetId="21" hidden="1">#REF!</definedName>
    <definedName name="_eofoweo" hidden="1">#REF!</definedName>
    <definedName name="_eofzdk" localSheetId="14" hidden="1">#REF!</definedName>
    <definedName name="_eofzdk" localSheetId="23" hidden="1">#REF!</definedName>
    <definedName name="_eofzdk" localSheetId="15" hidden="1">#REF!</definedName>
    <definedName name="_eofzdk" localSheetId="13" hidden="1">#REF!</definedName>
    <definedName name="_eofzdk" localSheetId="20" hidden="1">#REF!</definedName>
    <definedName name="_eofzdk" localSheetId="21" hidden="1">#REF!</definedName>
    <definedName name="_eofzdk" hidden="1">#REF!</definedName>
    <definedName name="_eoifweoifeo" localSheetId="14" hidden="1">#REF!</definedName>
    <definedName name="_eoifweoifeo" localSheetId="23" hidden="1">#REF!</definedName>
    <definedName name="_eoifweoifeo" localSheetId="15" hidden="1">#REF!</definedName>
    <definedName name="_eoifweoifeo" localSheetId="13" hidden="1">#REF!</definedName>
    <definedName name="_eoifweoifeo" localSheetId="20" hidden="1">#REF!</definedName>
    <definedName name="_eoifweoifeo" localSheetId="21" hidden="1">#REF!</definedName>
    <definedName name="_eoifweoifeo" hidden="1">#REF!</definedName>
    <definedName name="_eoiw9" localSheetId="14" hidden="1">#REF!</definedName>
    <definedName name="_eoiw9" localSheetId="23" hidden="1">#REF!</definedName>
    <definedName name="_eoiw9" localSheetId="15" hidden="1">#REF!</definedName>
    <definedName name="_eoiw9" localSheetId="13" hidden="1">#REF!</definedName>
    <definedName name="_eoiw9" localSheetId="20" hidden="1">#REF!</definedName>
    <definedName name="_eoiw9" localSheetId="21" hidden="1">#REF!</definedName>
    <definedName name="_eoiw9" hidden="1">#REF!</definedName>
    <definedName name="_epepek" localSheetId="14" hidden="1">#REF!</definedName>
    <definedName name="_epepek" localSheetId="23" hidden="1">#REF!</definedName>
    <definedName name="_epepek" localSheetId="15" hidden="1">#REF!</definedName>
    <definedName name="_epepek" localSheetId="13" hidden="1">#REF!</definedName>
    <definedName name="_epepek" localSheetId="20" hidden="1">#REF!</definedName>
    <definedName name="_epepek" localSheetId="21" hidden="1">#REF!</definedName>
    <definedName name="_epepek" hidden="1">#REF!</definedName>
    <definedName name="_eppeox" localSheetId="14" hidden="1">#REF!</definedName>
    <definedName name="_eppeox" localSheetId="23" hidden="1">#REF!</definedName>
    <definedName name="_eppeox" localSheetId="15" hidden="1">#REF!</definedName>
    <definedName name="_eppeox" localSheetId="13" hidden="1">#REF!</definedName>
    <definedName name="_eppeox" localSheetId="20" hidden="1">#REF!</definedName>
    <definedName name="_eppeox" localSheetId="21" hidden="1">#REF!</definedName>
    <definedName name="_eppeox" hidden="1">#REF!</definedName>
    <definedName name="_epqsk" localSheetId="14" hidden="1">#REF!</definedName>
    <definedName name="_epqsk" localSheetId="23" hidden="1">#REF!</definedName>
    <definedName name="_epqsk" localSheetId="15" hidden="1">#REF!</definedName>
    <definedName name="_epqsk" localSheetId="13" hidden="1">#REF!</definedName>
    <definedName name="_epqsk" localSheetId="20" hidden="1">#REF!</definedName>
    <definedName name="_epqsk" localSheetId="21" hidden="1">#REF!</definedName>
    <definedName name="_epqsk" hidden="1">#REF!</definedName>
    <definedName name="_epqzazkd" localSheetId="14" hidden="1">#REF!</definedName>
    <definedName name="_epqzazkd" localSheetId="23" hidden="1">#REF!</definedName>
    <definedName name="_epqzazkd" localSheetId="15" hidden="1">#REF!</definedName>
    <definedName name="_epqzazkd" localSheetId="13" hidden="1">#REF!</definedName>
    <definedName name="_epqzazkd" localSheetId="20" hidden="1">#REF!</definedName>
    <definedName name="_epqzazkd" localSheetId="21" hidden="1">#REF!</definedName>
    <definedName name="_epqzazkd" hidden="1">#REF!</definedName>
    <definedName name="_eqed" localSheetId="14" hidden="1">#REF!</definedName>
    <definedName name="_eqed" localSheetId="23" hidden="1">#REF!</definedName>
    <definedName name="_eqed" localSheetId="15" hidden="1">#REF!</definedName>
    <definedName name="_eqed" localSheetId="13" hidden="1">#REF!</definedName>
    <definedName name="_eqed" localSheetId="20" hidden="1">#REF!</definedName>
    <definedName name="_eqed" localSheetId="21" hidden="1">#REF!</definedName>
    <definedName name="_eqed" hidden="1">#REF!</definedName>
    <definedName name="_erfeil" localSheetId="14" hidden="1">#REF!</definedName>
    <definedName name="_erfeil" localSheetId="23" hidden="1">#REF!</definedName>
    <definedName name="_erfeil" localSheetId="15" hidden="1">#REF!</definedName>
    <definedName name="_erfeil" localSheetId="13" hidden="1">#REF!</definedName>
    <definedName name="_erfeil" localSheetId="20" hidden="1">#REF!</definedName>
    <definedName name="_erfeil" localSheetId="21" hidden="1">#REF!</definedName>
    <definedName name="_erfeil" hidden="1">#REF!</definedName>
    <definedName name="_erffe" localSheetId="14" hidden="1">#REF!</definedName>
    <definedName name="_erffe" localSheetId="23" hidden="1">#REF!</definedName>
    <definedName name="_erffe" localSheetId="15" hidden="1">#REF!</definedName>
    <definedName name="_erffe" localSheetId="13" hidden="1">#REF!</definedName>
    <definedName name="_erffe" localSheetId="20" hidden="1">#REF!</definedName>
    <definedName name="_erffe" localSheetId="21" hidden="1">#REF!</definedName>
    <definedName name="_erffe" hidden="1">#REF!</definedName>
    <definedName name="_eridl" localSheetId="14" hidden="1">#REF!</definedName>
    <definedName name="_eridl" localSheetId="23" hidden="1">#REF!</definedName>
    <definedName name="_eridl" localSheetId="15" hidden="1">#REF!</definedName>
    <definedName name="_eridl" localSheetId="13" hidden="1">#REF!</definedName>
    <definedName name="_eridl" localSheetId="20" hidden="1">#REF!</definedName>
    <definedName name="_eridl" localSheetId="21" hidden="1">#REF!</definedName>
    <definedName name="_eridl" hidden="1">#REF!</definedName>
    <definedName name="_erie" localSheetId="14" hidden="1">#REF!</definedName>
    <definedName name="_erie" localSheetId="23" hidden="1">#REF!</definedName>
    <definedName name="_erie" localSheetId="15" hidden="1">#REF!</definedName>
    <definedName name="_erie" localSheetId="13" hidden="1">#REF!</definedName>
    <definedName name="_erie" localSheetId="20" hidden="1">#REF!</definedName>
    <definedName name="_erie" localSheetId="21" hidden="1">#REF!</definedName>
    <definedName name="_erie" hidden="1">#REF!</definedName>
    <definedName name="_erilff" localSheetId="14" hidden="1">#REF!</definedName>
    <definedName name="_erilff" localSheetId="23" hidden="1">#REF!</definedName>
    <definedName name="_erilff" localSheetId="15" hidden="1">#REF!</definedName>
    <definedName name="_erilff" localSheetId="13" hidden="1">#REF!</definedName>
    <definedName name="_erilff" localSheetId="20" hidden="1">#REF!</definedName>
    <definedName name="_erilff" localSheetId="21" hidden="1">#REF!</definedName>
    <definedName name="_erilff" hidden="1">#REF!</definedName>
    <definedName name="_erill" localSheetId="14" hidden="1">#REF!</definedName>
    <definedName name="_erill" localSheetId="23" hidden="1">#REF!</definedName>
    <definedName name="_erill" localSheetId="15" hidden="1">#REF!</definedName>
    <definedName name="_erill" localSheetId="13" hidden="1">#REF!</definedName>
    <definedName name="_erill" localSheetId="20" hidden="1">#REF!</definedName>
    <definedName name="_erill" localSheetId="21" hidden="1">#REF!</definedName>
    <definedName name="_erill" hidden="1">#REF!</definedName>
    <definedName name="_erilseil" localSheetId="14" hidden="1">#REF!</definedName>
    <definedName name="_erilseil" localSheetId="23" hidden="1">#REF!</definedName>
    <definedName name="_erilseil" localSheetId="15" hidden="1">#REF!</definedName>
    <definedName name="_erilseil" localSheetId="13" hidden="1">#REF!</definedName>
    <definedName name="_erilseil" localSheetId="20" hidden="1">#REF!</definedName>
    <definedName name="_erilseil" localSheetId="21" hidden="1">#REF!</definedName>
    <definedName name="_erilseil" hidden="1">#REF!</definedName>
    <definedName name="_eriwl" localSheetId="14" hidden="1">#REF!</definedName>
    <definedName name="_eriwl" localSheetId="23" hidden="1">#REF!</definedName>
    <definedName name="_eriwl" localSheetId="15" hidden="1">#REF!</definedName>
    <definedName name="_eriwl" localSheetId="13" hidden="1">#REF!</definedName>
    <definedName name="_eriwl" localSheetId="20" hidden="1">#REF!</definedName>
    <definedName name="_eriwl" localSheetId="21" hidden="1">#REF!</definedName>
    <definedName name="_eriwl" hidden="1">#REF!</definedName>
    <definedName name="_ernill" localSheetId="14" hidden="1">#REF!</definedName>
    <definedName name="_ernill" localSheetId="23" hidden="1">#REF!</definedName>
    <definedName name="_ernill" localSheetId="15" hidden="1">#REF!</definedName>
    <definedName name="_ernill" localSheetId="13" hidden="1">#REF!</definedName>
    <definedName name="_ernill" localSheetId="20" hidden="1">#REF!</definedName>
    <definedName name="_ernill" localSheetId="21" hidden="1">#REF!</definedName>
    <definedName name="_ernill" hidden="1">#REF!</definedName>
    <definedName name="_errza" localSheetId="14" hidden="1">#REF!</definedName>
    <definedName name="_errza" localSheetId="23" hidden="1">#REF!</definedName>
    <definedName name="_errza" localSheetId="15" hidden="1">#REF!</definedName>
    <definedName name="_errza" localSheetId="13" hidden="1">#REF!</definedName>
    <definedName name="_errza" localSheetId="20" hidden="1">#REF!</definedName>
    <definedName name="_errza" localSheetId="21" hidden="1">#REF!</definedName>
    <definedName name="_errza" hidden="1">#REF!</definedName>
    <definedName name="_ervil" localSheetId="14" hidden="1">#REF!</definedName>
    <definedName name="_ervil" localSheetId="23" hidden="1">#REF!</definedName>
    <definedName name="_ervil" localSheetId="15" hidden="1">#REF!</definedName>
    <definedName name="_ervil" localSheetId="13" hidden="1">#REF!</definedName>
    <definedName name="_ervil" localSheetId="20" hidden="1">#REF!</definedName>
    <definedName name="_ervil" localSheetId="21" hidden="1">#REF!</definedName>
    <definedName name="_ervil" hidden="1">#REF!</definedName>
    <definedName name="_erwaaz" localSheetId="14" hidden="1">#REF!</definedName>
    <definedName name="_erwaaz" localSheetId="23" hidden="1">#REF!</definedName>
    <definedName name="_erwaaz" localSheetId="15" hidden="1">#REF!</definedName>
    <definedName name="_erwaaz" localSheetId="13" hidden="1">#REF!</definedName>
    <definedName name="_erwaaz" localSheetId="20" hidden="1">#REF!</definedName>
    <definedName name="_erwaaz" localSheetId="21" hidden="1">#REF!</definedName>
    <definedName name="_erwaaz" hidden="1">#REF!</definedName>
    <definedName name="_etkill" localSheetId="14" hidden="1">#REF!</definedName>
    <definedName name="_etkill" localSheetId="23" hidden="1">#REF!</definedName>
    <definedName name="_etkill" localSheetId="15" hidden="1">#REF!</definedName>
    <definedName name="_etkill" localSheetId="13" hidden="1">#REF!</definedName>
    <definedName name="_etkill" localSheetId="20" hidden="1">#REF!</definedName>
    <definedName name="_etkill" localSheetId="21" hidden="1">#REF!</definedName>
    <definedName name="_etkill" hidden="1">#REF!</definedName>
    <definedName name="_eudifil" localSheetId="14" hidden="1">#REF!</definedName>
    <definedName name="_eudifil" localSheetId="23" hidden="1">#REF!</definedName>
    <definedName name="_eudifil" localSheetId="15" hidden="1">#REF!</definedName>
    <definedName name="_eudifil" localSheetId="13" hidden="1">#REF!</definedName>
    <definedName name="_eudifil" localSheetId="20" hidden="1">#REF!</definedName>
    <definedName name="_eudifil" localSheetId="21" hidden="1">#REF!</definedName>
    <definedName name="_eudifil" hidden="1">#REF!</definedName>
    <definedName name="_eweilld" localSheetId="14" hidden="1">#REF!</definedName>
    <definedName name="_eweilld" localSheetId="23" hidden="1">#REF!</definedName>
    <definedName name="_eweilld" localSheetId="15" hidden="1">#REF!</definedName>
    <definedName name="_eweilld" localSheetId="13" hidden="1">#REF!</definedName>
    <definedName name="_eweilld" localSheetId="20" hidden="1">#REF!</definedName>
    <definedName name="_eweilld" localSheetId="21" hidden="1">#REF!</definedName>
    <definedName name="_eweilld" hidden="1">#REF!</definedName>
    <definedName name="_ewivio" localSheetId="14" hidden="1">#REF!</definedName>
    <definedName name="_ewivio" localSheetId="23" hidden="1">#REF!</definedName>
    <definedName name="_ewivio" localSheetId="15" hidden="1">#REF!</definedName>
    <definedName name="_ewivio" localSheetId="13" hidden="1">#REF!</definedName>
    <definedName name="_ewivio" localSheetId="20" hidden="1">#REF!</definedName>
    <definedName name="_ewivio" localSheetId="21" hidden="1">#REF!</definedName>
    <definedName name="_ewivio" hidden="1">#REF!</definedName>
    <definedName name="_eww09r0" localSheetId="14" hidden="1">#REF!</definedName>
    <definedName name="_eww09r0" localSheetId="23" hidden="1">#REF!</definedName>
    <definedName name="_eww09r0" localSheetId="15" hidden="1">#REF!</definedName>
    <definedName name="_eww09r0" localSheetId="13" hidden="1">#REF!</definedName>
    <definedName name="_eww09r0" localSheetId="20" hidden="1">#REF!</definedName>
    <definedName name="_eww09r0" localSheetId="21" hidden="1">#REF!</definedName>
    <definedName name="_eww09r0" hidden="1">#REF!</definedName>
    <definedName name="_faeil" localSheetId="14" hidden="1">#REF!</definedName>
    <definedName name="_faeil" localSheetId="23" hidden="1">#REF!</definedName>
    <definedName name="_faeil" localSheetId="15" hidden="1">#REF!</definedName>
    <definedName name="_faeil" localSheetId="13" hidden="1">#REF!</definedName>
    <definedName name="_faeil" localSheetId="20" hidden="1">#REF!</definedName>
    <definedName name="_faeil" localSheetId="21" hidden="1">#REF!</definedName>
    <definedName name="_faeil" hidden="1">#REF!</definedName>
    <definedName name="_faeill" localSheetId="14" hidden="1">#REF!</definedName>
    <definedName name="_faeill" localSheetId="23" hidden="1">#REF!</definedName>
    <definedName name="_faeill" localSheetId="15" hidden="1">#REF!</definedName>
    <definedName name="_faeill" localSheetId="13" hidden="1">#REF!</definedName>
    <definedName name="_faeill" localSheetId="20" hidden="1">#REF!</definedName>
    <definedName name="_faeill" localSheetId="21" hidden="1">#REF!</definedName>
    <definedName name="_faeill" hidden="1">#REF!</definedName>
    <definedName name="_faeqil" localSheetId="14" hidden="1">#REF!</definedName>
    <definedName name="_faeqil" localSheetId="23" hidden="1">#REF!</definedName>
    <definedName name="_faeqil" localSheetId="15" hidden="1">#REF!</definedName>
    <definedName name="_faeqil" localSheetId="13" hidden="1">#REF!</definedName>
    <definedName name="_faeqil" localSheetId="20" hidden="1">#REF!</definedName>
    <definedName name="_faeqil" localSheetId="21" hidden="1">#REF!</definedName>
    <definedName name="_faeqil" hidden="1">#REF!</definedName>
    <definedName name="_faiel" localSheetId="14" hidden="1">#REF!</definedName>
    <definedName name="_faiel" localSheetId="23" hidden="1">#REF!</definedName>
    <definedName name="_faiel" localSheetId="15" hidden="1">#REF!</definedName>
    <definedName name="_faiel" localSheetId="13" hidden="1">#REF!</definedName>
    <definedName name="_faiel" localSheetId="20" hidden="1">#REF!</definedName>
    <definedName name="_faiel" localSheetId="21" hidden="1">#REF!</definedName>
    <definedName name="_faiel" hidden="1">#REF!</definedName>
    <definedName name="_faielfiefli" localSheetId="14" hidden="1">#REF!</definedName>
    <definedName name="_faielfiefli" localSheetId="23" hidden="1">#REF!</definedName>
    <definedName name="_faielfiefli" localSheetId="15" hidden="1">#REF!</definedName>
    <definedName name="_faielfiefli" localSheetId="13" hidden="1">#REF!</definedName>
    <definedName name="_faielfiefli" localSheetId="20" hidden="1">#REF!</definedName>
    <definedName name="_faielfiefli" localSheetId="21" hidden="1">#REF!</definedName>
    <definedName name="_faielfiefli" hidden="1">#REF!</definedName>
    <definedName name="_fail" localSheetId="14" hidden="1">#REF!</definedName>
    <definedName name="_fail" localSheetId="23" hidden="1">#REF!</definedName>
    <definedName name="_fail" localSheetId="15" hidden="1">#REF!</definedName>
    <definedName name="_fail" localSheetId="13" hidden="1">#REF!</definedName>
    <definedName name="_fail" localSheetId="20" hidden="1">#REF!</definedName>
    <definedName name="_fail" localSheetId="21" hidden="1">#REF!</definedName>
    <definedName name="_fail" hidden="1">#REF!</definedName>
    <definedName name="_fail2" localSheetId="14" hidden="1">#REF!</definedName>
    <definedName name="_fail2" localSheetId="23" hidden="1">#REF!</definedName>
    <definedName name="_fail2" localSheetId="15" hidden="1">#REF!</definedName>
    <definedName name="_fail2" localSheetId="13" hidden="1">#REF!</definedName>
    <definedName name="_fail2" localSheetId="20" hidden="1">#REF!</definedName>
    <definedName name="_fail2" localSheetId="21" hidden="1">#REF!</definedName>
    <definedName name="_fail2" hidden="1">#REF!</definedName>
    <definedName name="_failee3" localSheetId="14" hidden="1">#REF!</definedName>
    <definedName name="_failee3" localSheetId="23" hidden="1">#REF!</definedName>
    <definedName name="_failee3" localSheetId="15" hidden="1">#REF!</definedName>
    <definedName name="_failee3" localSheetId="13" hidden="1">#REF!</definedName>
    <definedName name="_failee3" localSheetId="20" hidden="1">#REF!</definedName>
    <definedName name="_failee3" localSheetId="21" hidden="1">#REF!</definedName>
    <definedName name="_failee3" hidden="1">#REF!</definedName>
    <definedName name="_faill" localSheetId="14" hidden="1">#REF!</definedName>
    <definedName name="_faill" localSheetId="23" hidden="1">#REF!</definedName>
    <definedName name="_faill" localSheetId="15" hidden="1">#REF!</definedName>
    <definedName name="_faill" localSheetId="13" hidden="1">#REF!</definedName>
    <definedName name="_faill" localSheetId="20" hidden="1">#REF!</definedName>
    <definedName name="_faill" localSheetId="21" hidden="1">#REF!</definedName>
    <definedName name="_faill" hidden="1">#REF!</definedName>
    <definedName name="_fall" localSheetId="14" hidden="1">#REF!</definedName>
    <definedName name="_fall" localSheetId="23" hidden="1">#REF!</definedName>
    <definedName name="_fall" localSheetId="15" hidden="1">#REF!</definedName>
    <definedName name="_fall" localSheetId="13" hidden="1">#REF!</definedName>
    <definedName name="_fall" localSheetId="20" hidden="1">#REF!</definedName>
    <definedName name="_fall" localSheetId="21" hidden="1">#REF!</definedName>
    <definedName name="_fall" hidden="1">#REF!</definedName>
    <definedName name="_fbill" localSheetId="14" hidden="1">#REF!</definedName>
    <definedName name="_fbill" localSheetId="23" hidden="1">#REF!</definedName>
    <definedName name="_fbill" localSheetId="15" hidden="1">#REF!</definedName>
    <definedName name="_fbill" localSheetId="13" hidden="1">#REF!</definedName>
    <definedName name="_fbill" localSheetId="20" hidden="1">#REF!</definedName>
    <definedName name="_fbill" localSheetId="21" hidden="1">#REF!</definedName>
    <definedName name="_fbill" hidden="1">#REF!</definedName>
    <definedName name="_fcill" localSheetId="14" hidden="1">#REF!</definedName>
    <definedName name="_fcill" localSheetId="23" hidden="1">#REF!</definedName>
    <definedName name="_fcill" localSheetId="15" hidden="1">#REF!</definedName>
    <definedName name="_fcill" localSheetId="13" hidden="1">#REF!</definedName>
    <definedName name="_fcill" localSheetId="20" hidden="1">#REF!</definedName>
    <definedName name="_fcill" localSheetId="21" hidden="1">#REF!</definedName>
    <definedName name="_fcill" hidden="1">#REF!</definedName>
    <definedName name="_fdafail" localSheetId="14" hidden="1">#REF!</definedName>
    <definedName name="_fdafail" localSheetId="23" hidden="1">#REF!</definedName>
    <definedName name="_fdafail" localSheetId="15" hidden="1">#REF!</definedName>
    <definedName name="_fdafail" localSheetId="13" hidden="1">#REF!</definedName>
    <definedName name="_fdafail" localSheetId="20" hidden="1">#REF!</definedName>
    <definedName name="_fdafail" localSheetId="21" hidden="1">#REF!</definedName>
    <definedName name="_fdafail" hidden="1">#REF!</definedName>
    <definedName name="_fdffe" localSheetId="14" hidden="1">#REF!</definedName>
    <definedName name="_fdffe" localSheetId="23" hidden="1">#REF!</definedName>
    <definedName name="_fdffe" localSheetId="15" hidden="1">#REF!</definedName>
    <definedName name="_fdffe" localSheetId="13" hidden="1">#REF!</definedName>
    <definedName name="_fdffe" localSheetId="20" hidden="1">#REF!</definedName>
    <definedName name="_fdffe" localSheetId="21" hidden="1">#REF!</definedName>
    <definedName name="_fdffe" hidden="1">#REF!</definedName>
    <definedName name="_fdfil" localSheetId="14" hidden="1">#REF!</definedName>
    <definedName name="_fdfil" localSheetId="23" hidden="1">#REF!</definedName>
    <definedName name="_fdfil" localSheetId="15" hidden="1">#REF!</definedName>
    <definedName name="_fdfil" localSheetId="13" hidden="1">#REF!</definedName>
    <definedName name="_fdfil" localSheetId="20" hidden="1">#REF!</definedName>
    <definedName name="_fdfil" localSheetId="21" hidden="1">#REF!</definedName>
    <definedName name="_fdfil" hidden="1">#REF!</definedName>
    <definedName name="_fdgil" localSheetId="14" hidden="1">#REF!</definedName>
    <definedName name="_fdgil" localSheetId="23" hidden="1">#REF!</definedName>
    <definedName name="_fdgil" localSheetId="15" hidden="1">#REF!</definedName>
    <definedName name="_fdgil" localSheetId="13" hidden="1">#REF!</definedName>
    <definedName name="_fdgil" localSheetId="20" hidden="1">#REF!</definedName>
    <definedName name="_fdgil" localSheetId="21" hidden="1">#REF!</definedName>
    <definedName name="_fdgil" hidden="1">#REF!</definedName>
    <definedName name="_fdiaielfl" localSheetId="14" hidden="1">#REF!</definedName>
    <definedName name="_fdiaielfl" localSheetId="23" hidden="1">#REF!</definedName>
    <definedName name="_fdiaielfl" localSheetId="15" hidden="1">#REF!</definedName>
    <definedName name="_fdiaielfl" localSheetId="13" hidden="1">#REF!</definedName>
    <definedName name="_fdiaielfl" localSheetId="20" hidden="1">#REF!</definedName>
    <definedName name="_fdiaielfl" localSheetId="21" hidden="1">#REF!</definedName>
    <definedName name="_fdiaielfl" hidden="1">#REF!</definedName>
    <definedName name="_fdidfivli" localSheetId="14" hidden="1">#REF!</definedName>
    <definedName name="_fdidfivli" localSheetId="23" hidden="1">#REF!</definedName>
    <definedName name="_fdidfivli" localSheetId="15" hidden="1">#REF!</definedName>
    <definedName name="_fdidfivli" localSheetId="13" hidden="1">#REF!</definedName>
    <definedName name="_fdidfivli" localSheetId="20" hidden="1">#REF!</definedName>
    <definedName name="_fdidfivli" localSheetId="21" hidden="1">#REF!</definedName>
    <definedName name="_fdidfivli" hidden="1">#REF!</definedName>
    <definedName name="_fdifdll" localSheetId="14" hidden="1">#REF!</definedName>
    <definedName name="_fdifdll" localSheetId="23" hidden="1">#REF!</definedName>
    <definedName name="_fdifdll" localSheetId="15" hidden="1">#REF!</definedName>
    <definedName name="_fdifdll" localSheetId="13" hidden="1">#REF!</definedName>
    <definedName name="_fdifdll" localSheetId="20" hidden="1">#REF!</definedName>
    <definedName name="_fdifdll" localSheetId="21" hidden="1">#REF!</definedName>
    <definedName name="_fdifdll" hidden="1">#REF!</definedName>
    <definedName name="_fdill" localSheetId="14" hidden="1">#REF!</definedName>
    <definedName name="_fdill" localSheetId="23" hidden="1">#REF!</definedName>
    <definedName name="_fdill" localSheetId="15" hidden="1">#REF!</definedName>
    <definedName name="_fdill" localSheetId="13" hidden="1">#REF!</definedName>
    <definedName name="_fdill" localSheetId="20" hidden="1">#REF!</definedName>
    <definedName name="_fdill" localSheetId="21" hidden="1">#REF!</definedName>
    <definedName name="_fdill" hidden="1">#REF!</definedName>
    <definedName name="_fdk" localSheetId="14" hidden="1">#REF!</definedName>
    <definedName name="_fdk" localSheetId="23" hidden="1">#REF!</definedName>
    <definedName name="_fdk" localSheetId="15" hidden="1">#REF!</definedName>
    <definedName name="_fdk" localSheetId="13" hidden="1">#REF!</definedName>
    <definedName name="_fdk" localSheetId="20" hidden="1">#REF!</definedName>
    <definedName name="_fdk" localSheetId="21" hidden="1">#REF!</definedName>
    <definedName name="_fdk" hidden="1">#REF!</definedName>
    <definedName name="_fe03l" localSheetId="14" hidden="1">#REF!</definedName>
    <definedName name="_fe03l" localSheetId="23" hidden="1">#REF!</definedName>
    <definedName name="_fe03l" localSheetId="15" hidden="1">#REF!</definedName>
    <definedName name="_fe03l" localSheetId="13" hidden="1">#REF!</definedName>
    <definedName name="_fe03l" localSheetId="20" hidden="1">#REF!</definedName>
    <definedName name="_fe03l" localSheetId="21" hidden="1">#REF!</definedName>
    <definedName name="_fe03l" hidden="1">#REF!</definedName>
    <definedName name="_feaail" localSheetId="14" hidden="1">#REF!</definedName>
    <definedName name="_feaail" localSheetId="23" hidden="1">#REF!</definedName>
    <definedName name="_feaail" localSheetId="15" hidden="1">#REF!</definedName>
    <definedName name="_feaail" localSheetId="13" hidden="1">#REF!</definedName>
    <definedName name="_feaail" localSheetId="20" hidden="1">#REF!</definedName>
    <definedName name="_feaail" localSheetId="21" hidden="1">#REF!</definedName>
    <definedName name="_feaail" hidden="1">#REF!</definedName>
    <definedName name="_feaill" localSheetId="14" hidden="1">#REF!</definedName>
    <definedName name="_feaill" localSheetId="23" hidden="1">#REF!</definedName>
    <definedName name="_feaill" localSheetId="15" hidden="1">#REF!</definedName>
    <definedName name="_feaill" localSheetId="13" hidden="1">#REF!</definedName>
    <definedName name="_feaill" localSheetId="20" hidden="1">#REF!</definedName>
    <definedName name="_feaill" localSheetId="21" hidden="1">#REF!</definedName>
    <definedName name="_feaill" hidden="1">#REF!</definedName>
    <definedName name="_fedeil" localSheetId="14" hidden="1">#REF!</definedName>
    <definedName name="_fedeil" localSheetId="23" hidden="1">#REF!</definedName>
    <definedName name="_fedeil" localSheetId="15" hidden="1">#REF!</definedName>
    <definedName name="_fedeil" localSheetId="13" hidden="1">#REF!</definedName>
    <definedName name="_fedeil" localSheetId="20" hidden="1">#REF!</definedName>
    <definedName name="_fedeil" localSheetId="21" hidden="1">#REF!</definedName>
    <definedName name="_fedeil" hidden="1">#REF!</definedName>
    <definedName name="_fediil" localSheetId="14" hidden="1">#REF!</definedName>
    <definedName name="_fediil" localSheetId="23" hidden="1">#REF!</definedName>
    <definedName name="_fediil" localSheetId="15" hidden="1">#REF!</definedName>
    <definedName name="_fediil" localSheetId="13" hidden="1">#REF!</definedName>
    <definedName name="_fediil" localSheetId="20" hidden="1">#REF!</definedName>
    <definedName name="_fediil" localSheetId="21" hidden="1">#REF!</definedName>
    <definedName name="_fediil" hidden="1">#REF!</definedName>
    <definedName name="_fee93l" localSheetId="14" hidden="1">#REF!</definedName>
    <definedName name="_fee93l" localSheetId="23" hidden="1">#REF!</definedName>
    <definedName name="_fee93l" localSheetId="15" hidden="1">#REF!</definedName>
    <definedName name="_fee93l" localSheetId="13" hidden="1">#REF!</definedName>
    <definedName name="_fee93l" localSheetId="20" hidden="1">#REF!</definedName>
    <definedName name="_fee93l" localSheetId="21" hidden="1">#REF!</definedName>
    <definedName name="_fee93l" hidden="1">#REF!</definedName>
    <definedName name="_feekfkl" localSheetId="14" hidden="1">#REF!</definedName>
    <definedName name="_feekfkl" localSheetId="23" hidden="1">#REF!</definedName>
    <definedName name="_feekfkl" localSheetId="15" hidden="1">#REF!</definedName>
    <definedName name="_feekfkl" localSheetId="13" hidden="1">#REF!</definedName>
    <definedName name="_feekfkl" localSheetId="20" hidden="1">#REF!</definedName>
    <definedName name="_feekfkl" localSheetId="21" hidden="1">#REF!</definedName>
    <definedName name="_feekfkl" hidden="1">#REF!</definedName>
    <definedName name="_feeri" localSheetId="14" hidden="1">#REF!</definedName>
    <definedName name="_feeri" localSheetId="23" hidden="1">#REF!</definedName>
    <definedName name="_feeri" localSheetId="15" hidden="1">#REF!</definedName>
    <definedName name="_feeri" localSheetId="13" hidden="1">#REF!</definedName>
    <definedName name="_feeri" localSheetId="20" hidden="1">#REF!</definedName>
    <definedName name="_feeri" localSheetId="21" hidden="1">#REF!</definedName>
    <definedName name="_feeri" hidden="1">#REF!</definedName>
    <definedName name="_feerirl" localSheetId="14" hidden="1">#REF!</definedName>
    <definedName name="_feerirl" localSheetId="23" hidden="1">#REF!</definedName>
    <definedName name="_feerirl" localSheetId="15" hidden="1">#REF!</definedName>
    <definedName name="_feerirl" localSheetId="13" hidden="1">#REF!</definedName>
    <definedName name="_feerirl" localSheetId="20" hidden="1">#REF!</definedName>
    <definedName name="_feerirl" localSheetId="21" hidden="1">#REF!</definedName>
    <definedName name="_feerirl" hidden="1">#REF!</definedName>
    <definedName name="_fefdwil" localSheetId="14" hidden="1">#REF!</definedName>
    <definedName name="_fefdwil" localSheetId="23" hidden="1">#REF!</definedName>
    <definedName name="_fefdwil" localSheetId="15" hidden="1">#REF!</definedName>
    <definedName name="_fefdwil" localSheetId="13" hidden="1">#REF!</definedName>
    <definedName name="_fefdwil" localSheetId="20" hidden="1">#REF!</definedName>
    <definedName name="_fefdwil" localSheetId="21" hidden="1">#REF!</definedName>
    <definedName name="_fefdwil" hidden="1">#REF!</definedName>
    <definedName name="_fefe" localSheetId="14" hidden="1">#REF!</definedName>
    <definedName name="_fefe" localSheetId="23" hidden="1">#REF!</definedName>
    <definedName name="_fefe" localSheetId="15" hidden="1">#REF!</definedName>
    <definedName name="_fefe" localSheetId="13" hidden="1">#REF!</definedName>
    <definedName name="_fefe" localSheetId="20" hidden="1">#REF!</definedName>
    <definedName name="_fefe" localSheetId="21" hidden="1">#REF!</definedName>
    <definedName name="_fefe" hidden="1">#REF!</definedName>
    <definedName name="_fefeill" localSheetId="14" hidden="1">#REF!</definedName>
    <definedName name="_fefeill" localSheetId="23" hidden="1">#REF!</definedName>
    <definedName name="_fefeill" localSheetId="15" hidden="1">#REF!</definedName>
    <definedName name="_fefeill" localSheetId="13" hidden="1">#REF!</definedName>
    <definedName name="_fefeill" localSheetId="20" hidden="1">#REF!</definedName>
    <definedName name="_fefeill" localSheetId="21" hidden="1">#REF!</definedName>
    <definedName name="_fefeill" hidden="1">#REF!</definedName>
    <definedName name="_fefek" localSheetId="14" hidden="1">#REF!</definedName>
    <definedName name="_fefek" localSheetId="23" hidden="1">#REF!</definedName>
    <definedName name="_fefek" localSheetId="15" hidden="1">#REF!</definedName>
    <definedName name="_fefek" localSheetId="13" hidden="1">#REF!</definedName>
    <definedName name="_fefek" localSheetId="20" hidden="1">#REF!</definedName>
    <definedName name="_fefek" localSheetId="21" hidden="1">#REF!</definedName>
    <definedName name="_fefek" hidden="1">#REF!</definedName>
    <definedName name="_fefiiss" localSheetId="14" hidden="1">#REF!</definedName>
    <definedName name="_fefiiss" localSheetId="23" hidden="1">#REF!</definedName>
    <definedName name="_fefiiss" localSheetId="15" hidden="1">#REF!</definedName>
    <definedName name="_fefiiss" localSheetId="13" hidden="1">#REF!</definedName>
    <definedName name="_fefiiss" localSheetId="20" hidden="1">#REF!</definedName>
    <definedName name="_fefiiss" localSheetId="21" hidden="1">#REF!</definedName>
    <definedName name="_fefiiss" hidden="1">#REF!</definedName>
    <definedName name="_fefil2" localSheetId="14" hidden="1">#REF!</definedName>
    <definedName name="_fefil2" localSheetId="23" hidden="1">#REF!</definedName>
    <definedName name="_fefil2" localSheetId="15" hidden="1">#REF!</definedName>
    <definedName name="_fefil2" localSheetId="13" hidden="1">#REF!</definedName>
    <definedName name="_fefil2" localSheetId="20" hidden="1">#REF!</definedName>
    <definedName name="_fefil2" localSheetId="21" hidden="1">#REF!</definedName>
    <definedName name="_fefil2" hidden="1">#REF!</definedName>
    <definedName name="_fefiwll" localSheetId="14" hidden="1">#REF!</definedName>
    <definedName name="_fefiwll" localSheetId="23" hidden="1">#REF!</definedName>
    <definedName name="_fefiwll" localSheetId="15" hidden="1">#REF!</definedName>
    <definedName name="_fefiwll" localSheetId="13" hidden="1">#REF!</definedName>
    <definedName name="_fefiwll" localSheetId="20" hidden="1">#REF!</definedName>
    <definedName name="_fefiwll" localSheetId="21" hidden="1">#REF!</definedName>
    <definedName name="_fefiwll" hidden="1">#REF!</definedName>
    <definedName name="_fefiwo2" localSheetId="14" hidden="1">#REF!</definedName>
    <definedName name="_fefiwo2" localSheetId="23" hidden="1">#REF!</definedName>
    <definedName name="_fefiwo2" localSheetId="15" hidden="1">#REF!</definedName>
    <definedName name="_fefiwo2" localSheetId="13" hidden="1">#REF!</definedName>
    <definedName name="_fefiwo2" localSheetId="20" hidden="1">#REF!</definedName>
    <definedName name="_fefiwo2" localSheetId="21" hidden="1">#REF!</definedName>
    <definedName name="_fefiwo2" hidden="1">#REF!</definedName>
    <definedName name="_fefkdgil" localSheetId="14" hidden="1">#REF!</definedName>
    <definedName name="_fefkdgil" localSheetId="23" hidden="1">#REF!</definedName>
    <definedName name="_fefkdgil" localSheetId="15" hidden="1">#REF!</definedName>
    <definedName name="_fefkdgil" localSheetId="13" hidden="1">#REF!</definedName>
    <definedName name="_fefkdgil" localSheetId="20" hidden="1">#REF!</definedName>
    <definedName name="_fefkdgil" localSheetId="21" hidden="1">#REF!</definedName>
    <definedName name="_fefkdgil" hidden="1">#REF!</definedName>
    <definedName name="_fei2" localSheetId="14" hidden="1">#REF!</definedName>
    <definedName name="_fei2" localSheetId="23" hidden="1">#REF!</definedName>
    <definedName name="_fei2" localSheetId="15" hidden="1">#REF!</definedName>
    <definedName name="_fei2" localSheetId="13" hidden="1">#REF!</definedName>
    <definedName name="_fei2" localSheetId="20" hidden="1">#REF!</definedName>
    <definedName name="_fei2" localSheetId="21" hidden="1">#REF!</definedName>
    <definedName name="_fei2" hidden="1">#REF!</definedName>
    <definedName name="_fei2sl" localSheetId="14" hidden="1">#REF!</definedName>
    <definedName name="_fei2sl" localSheetId="23" hidden="1">#REF!</definedName>
    <definedName name="_fei2sl" localSheetId="15" hidden="1">#REF!</definedName>
    <definedName name="_fei2sl" localSheetId="13" hidden="1">#REF!</definedName>
    <definedName name="_fei2sl" localSheetId="20" hidden="1">#REF!</definedName>
    <definedName name="_fei2sl" localSheetId="21" hidden="1">#REF!</definedName>
    <definedName name="_fei2sl" hidden="1">#REF!</definedName>
    <definedName name="_feifez" localSheetId="14" hidden="1">#REF!</definedName>
    <definedName name="_feifez" localSheetId="23" hidden="1">#REF!</definedName>
    <definedName name="_feifez" localSheetId="15" hidden="1">#REF!</definedName>
    <definedName name="_feifez" localSheetId="13" hidden="1">#REF!</definedName>
    <definedName name="_feifez" localSheetId="20" hidden="1">#REF!</definedName>
    <definedName name="_feifez" localSheetId="21" hidden="1">#REF!</definedName>
    <definedName name="_feifez" hidden="1">#REF!</definedName>
    <definedName name="_feifl" localSheetId="14" hidden="1">#REF!</definedName>
    <definedName name="_feifl" localSheetId="23" hidden="1">#REF!</definedName>
    <definedName name="_feifl" localSheetId="15" hidden="1">#REF!</definedName>
    <definedName name="_feifl" localSheetId="13" hidden="1">#REF!</definedName>
    <definedName name="_feifl" localSheetId="20" hidden="1">#REF!</definedName>
    <definedName name="_feifl" localSheetId="21" hidden="1">#REF!</definedName>
    <definedName name="_feifl" hidden="1">#REF!</definedName>
    <definedName name="_feifle2" localSheetId="14" hidden="1">#REF!</definedName>
    <definedName name="_feifle2" localSheetId="23" hidden="1">#REF!</definedName>
    <definedName name="_feifle2" localSheetId="15" hidden="1">#REF!</definedName>
    <definedName name="_feifle2" localSheetId="13" hidden="1">#REF!</definedName>
    <definedName name="_feifle2" localSheetId="20" hidden="1">#REF!</definedName>
    <definedName name="_feifle2" localSheetId="21" hidden="1">#REF!</definedName>
    <definedName name="_feifle2" hidden="1">#REF!</definedName>
    <definedName name="_feiiidf" localSheetId="14" hidden="1">#REF!</definedName>
    <definedName name="_feiiidf" localSheetId="23" hidden="1">#REF!</definedName>
    <definedName name="_feiiidf" localSheetId="15" hidden="1">#REF!</definedName>
    <definedName name="_feiiidf" localSheetId="13" hidden="1">#REF!</definedName>
    <definedName name="_feiiidf" localSheetId="20" hidden="1">#REF!</definedName>
    <definedName name="_feiiidf" localSheetId="21" hidden="1">#REF!</definedName>
    <definedName name="_feiiidf" hidden="1">#REF!</definedName>
    <definedName name="_feiiql" localSheetId="14" hidden="1">#REF!</definedName>
    <definedName name="_feiiql" localSheetId="23" hidden="1">#REF!</definedName>
    <definedName name="_feiiql" localSheetId="15" hidden="1">#REF!</definedName>
    <definedName name="_feiiql" localSheetId="13" hidden="1">#REF!</definedName>
    <definedName name="_feiiql" localSheetId="20" hidden="1">#REF!</definedName>
    <definedName name="_feiiql" localSheetId="21" hidden="1">#REF!</definedName>
    <definedName name="_feiiql" hidden="1">#REF!</definedName>
    <definedName name="_feiiweil" localSheetId="14" hidden="1">#REF!</definedName>
    <definedName name="_feiiweil" localSheetId="23" hidden="1">#REF!</definedName>
    <definedName name="_feiiweil" localSheetId="15" hidden="1">#REF!</definedName>
    <definedName name="_feiiweil" localSheetId="13" hidden="1">#REF!</definedName>
    <definedName name="_feiiweil" localSheetId="20" hidden="1">#REF!</definedName>
    <definedName name="_feiiweil" localSheetId="21" hidden="1">#REF!</definedName>
    <definedName name="_feiiweil" hidden="1">#REF!</definedName>
    <definedName name="_feil" localSheetId="14" hidden="1">#REF!</definedName>
    <definedName name="_feil" localSheetId="23" hidden="1">#REF!</definedName>
    <definedName name="_feil" localSheetId="15" hidden="1">#REF!</definedName>
    <definedName name="_feil" localSheetId="13" hidden="1">#REF!</definedName>
    <definedName name="_feil" localSheetId="20" hidden="1">#REF!</definedName>
    <definedName name="_feil" localSheetId="21" hidden="1">#REF!</definedName>
    <definedName name="_feil" hidden="1">#REF!</definedName>
    <definedName name="_feil2" localSheetId="14" hidden="1">#REF!</definedName>
    <definedName name="_feil2" localSheetId="23" hidden="1">#REF!</definedName>
    <definedName name="_feil2" localSheetId="15" hidden="1">#REF!</definedName>
    <definedName name="_feil2" localSheetId="13" hidden="1">#REF!</definedName>
    <definedName name="_feil2" localSheetId="20" hidden="1">#REF!</definedName>
    <definedName name="_feil2" localSheetId="21" hidden="1">#REF!</definedName>
    <definedName name="_feil2" hidden="1">#REF!</definedName>
    <definedName name="_feil3" localSheetId="14" hidden="1">#REF!</definedName>
    <definedName name="_feil3" localSheetId="23" hidden="1">#REF!</definedName>
    <definedName name="_feil3" localSheetId="15" hidden="1">#REF!</definedName>
    <definedName name="_feil3" localSheetId="13" hidden="1">#REF!</definedName>
    <definedName name="_feil3" localSheetId="20" hidden="1">#REF!</definedName>
    <definedName name="_feil3" localSheetId="21" hidden="1">#REF!</definedName>
    <definedName name="_feil3" hidden="1">#REF!</definedName>
    <definedName name="_feil33" localSheetId="14" hidden="1">#REF!</definedName>
    <definedName name="_feil33" localSheetId="23" hidden="1">#REF!</definedName>
    <definedName name="_feil33" localSheetId="15" hidden="1">#REF!</definedName>
    <definedName name="_feil33" localSheetId="13" hidden="1">#REF!</definedName>
    <definedName name="_feil33" localSheetId="20" hidden="1">#REF!</definedName>
    <definedName name="_feil33" localSheetId="21" hidden="1">#REF!</definedName>
    <definedName name="_feil33" hidden="1">#REF!</definedName>
    <definedName name="_feild" localSheetId="14" hidden="1">#REF!</definedName>
    <definedName name="_feild" localSheetId="23" hidden="1">#REF!</definedName>
    <definedName name="_feild" localSheetId="15" hidden="1">#REF!</definedName>
    <definedName name="_feild" localSheetId="13" hidden="1">#REF!</definedName>
    <definedName name="_feild" localSheetId="20" hidden="1">#REF!</definedName>
    <definedName name="_feild" localSheetId="21" hidden="1">#REF!</definedName>
    <definedName name="_feild" hidden="1">#REF!</definedName>
    <definedName name="_feilf" localSheetId="14" hidden="1">#REF!</definedName>
    <definedName name="_feilf" localSheetId="23" hidden="1">#REF!</definedName>
    <definedName name="_feilf" localSheetId="15" hidden="1">#REF!</definedName>
    <definedName name="_feilf" localSheetId="13" hidden="1">#REF!</definedName>
    <definedName name="_feilf" localSheetId="20" hidden="1">#REF!</definedName>
    <definedName name="_feilf" localSheetId="21" hidden="1">#REF!</definedName>
    <definedName name="_feilf" hidden="1">#REF!</definedName>
    <definedName name="_feilff" localSheetId="14" hidden="1">#REF!</definedName>
    <definedName name="_feilff" localSheetId="23" hidden="1">#REF!</definedName>
    <definedName name="_feilff" localSheetId="15" hidden="1">#REF!</definedName>
    <definedName name="_feilff" localSheetId="13" hidden="1">#REF!</definedName>
    <definedName name="_feilff" localSheetId="20" hidden="1">#REF!</definedName>
    <definedName name="_feilff" localSheetId="21" hidden="1">#REF!</definedName>
    <definedName name="_feilff" hidden="1">#REF!</definedName>
    <definedName name="_feilli2" localSheetId="14" hidden="1">#REF!</definedName>
    <definedName name="_feilli2" localSheetId="23" hidden="1">#REF!</definedName>
    <definedName name="_feilli2" localSheetId="15" hidden="1">#REF!</definedName>
    <definedName name="_feilli2" localSheetId="13" hidden="1">#REF!</definedName>
    <definedName name="_feilli2" localSheetId="20" hidden="1">#REF!</definedName>
    <definedName name="_feilli2" localSheetId="21" hidden="1">#REF!</definedName>
    <definedName name="_feilli2" hidden="1">#REF!</definedName>
    <definedName name="_feillw" localSheetId="14" hidden="1">#REF!</definedName>
    <definedName name="_feillw" localSheetId="23" hidden="1">#REF!</definedName>
    <definedName name="_feillw" localSheetId="15" hidden="1">#REF!</definedName>
    <definedName name="_feillw" localSheetId="13" hidden="1">#REF!</definedName>
    <definedName name="_feillw" localSheetId="20" hidden="1">#REF!</definedName>
    <definedName name="_feillw" localSheetId="21" hidden="1">#REF!</definedName>
    <definedName name="_feillw" hidden="1">#REF!</definedName>
    <definedName name="_feilsd" localSheetId="14" hidden="1">#REF!</definedName>
    <definedName name="_feilsd" localSheetId="23" hidden="1">#REF!</definedName>
    <definedName name="_feilsd" localSheetId="15" hidden="1">#REF!</definedName>
    <definedName name="_feilsd" localSheetId="13" hidden="1">#REF!</definedName>
    <definedName name="_feilsd" localSheetId="20" hidden="1">#REF!</definedName>
    <definedName name="_feilsd" localSheetId="21" hidden="1">#REF!</definedName>
    <definedName name="_feilsd" hidden="1">#REF!</definedName>
    <definedName name="_feilss2" localSheetId="14" hidden="1">#REF!</definedName>
    <definedName name="_feilss2" localSheetId="23" hidden="1">#REF!</definedName>
    <definedName name="_feilss2" localSheetId="15" hidden="1">#REF!</definedName>
    <definedName name="_feilss2" localSheetId="13" hidden="1">#REF!</definedName>
    <definedName name="_feilss2" localSheetId="20" hidden="1">#REF!</definedName>
    <definedName name="_feilss2" localSheetId="21" hidden="1">#REF!</definedName>
    <definedName name="_feilss2" hidden="1">#REF!</definedName>
    <definedName name="_feilsse" localSheetId="14" hidden="1">#REF!</definedName>
    <definedName name="_feilsse" localSheetId="23" hidden="1">#REF!</definedName>
    <definedName name="_feilsse" localSheetId="15" hidden="1">#REF!</definedName>
    <definedName name="_feilsse" localSheetId="13" hidden="1">#REF!</definedName>
    <definedName name="_feilsse" localSheetId="20" hidden="1">#REF!</definedName>
    <definedName name="_feilsse" localSheetId="21" hidden="1">#REF!</definedName>
    <definedName name="_feilsse" hidden="1">#REF!</definedName>
    <definedName name="_felle" localSheetId="14" hidden="1">#REF!</definedName>
    <definedName name="_felle" localSheetId="23" hidden="1">#REF!</definedName>
    <definedName name="_felle" localSheetId="15" hidden="1">#REF!</definedName>
    <definedName name="_felle" localSheetId="13" hidden="1">#REF!</definedName>
    <definedName name="_felle" localSheetId="20" hidden="1">#REF!</definedName>
    <definedName name="_felle" localSheetId="21" hidden="1">#REF!</definedName>
    <definedName name="_felle" hidden="1">#REF!</definedName>
    <definedName name="_feoifif" localSheetId="14" hidden="1">#REF!</definedName>
    <definedName name="_feoifif" localSheetId="23" hidden="1">#REF!</definedName>
    <definedName name="_feoifif" localSheetId="15" hidden="1">#REF!</definedName>
    <definedName name="_feoifif" localSheetId="13" hidden="1">#REF!</definedName>
    <definedName name="_feoifif" localSheetId="20" hidden="1">#REF!</definedName>
    <definedName name="_feoifif" localSheetId="21" hidden="1">#REF!</definedName>
    <definedName name="_feoifif" hidden="1">#REF!</definedName>
    <definedName name="_feoiio2z" localSheetId="14" hidden="1">#REF!</definedName>
    <definedName name="_feoiio2z" localSheetId="23" hidden="1">#REF!</definedName>
    <definedName name="_feoiio2z" localSheetId="15" hidden="1">#REF!</definedName>
    <definedName name="_feoiio2z" localSheetId="13" hidden="1">#REF!</definedName>
    <definedName name="_feoiio2z" localSheetId="20" hidden="1">#REF!</definedName>
    <definedName name="_feoiio2z" localSheetId="21" hidden="1">#REF!</definedName>
    <definedName name="_feoiio2z" hidden="1">#REF!</definedName>
    <definedName name="_feoijfoij" localSheetId="14" hidden="1">#REF!</definedName>
    <definedName name="_feoijfoij" localSheetId="23" hidden="1">#REF!</definedName>
    <definedName name="_feoijfoij" localSheetId="15" hidden="1">#REF!</definedName>
    <definedName name="_feoijfoij" localSheetId="13" hidden="1">#REF!</definedName>
    <definedName name="_feoijfoij" localSheetId="20" hidden="1">#REF!</definedName>
    <definedName name="_feoijfoij" localSheetId="21" hidden="1">#REF!</definedName>
    <definedName name="_feoijfoij" hidden="1">#REF!</definedName>
    <definedName name="_feopw" localSheetId="14" hidden="1">#REF!</definedName>
    <definedName name="_feopw" localSheetId="23" hidden="1">#REF!</definedName>
    <definedName name="_feopw" localSheetId="15" hidden="1">#REF!</definedName>
    <definedName name="_feopw" localSheetId="13" hidden="1">#REF!</definedName>
    <definedName name="_feopw" localSheetId="20" hidden="1">#REF!</definedName>
    <definedName name="_feopw" localSheetId="21" hidden="1">#REF!</definedName>
    <definedName name="_feopw" hidden="1">#REF!</definedName>
    <definedName name="_feoq2" localSheetId="14" hidden="1">#REF!</definedName>
    <definedName name="_feoq2" localSheetId="23" hidden="1">#REF!</definedName>
    <definedName name="_feoq2" localSheetId="15" hidden="1">#REF!</definedName>
    <definedName name="_feoq2" localSheetId="13" hidden="1">#REF!</definedName>
    <definedName name="_feoq2" localSheetId="20" hidden="1">#REF!</definedName>
    <definedName name="_feoq2" localSheetId="21" hidden="1">#REF!</definedName>
    <definedName name="_feoq2" hidden="1">#REF!</definedName>
    <definedName name="_fereils" localSheetId="14" hidden="1">#REF!</definedName>
    <definedName name="_fereils" localSheetId="23" hidden="1">#REF!</definedName>
    <definedName name="_fereils" localSheetId="15" hidden="1">#REF!</definedName>
    <definedName name="_fereils" localSheetId="13" hidden="1">#REF!</definedName>
    <definedName name="_fereils" localSheetId="20" hidden="1">#REF!</definedName>
    <definedName name="_fereils" localSheetId="21" hidden="1">#REF!</definedName>
    <definedName name="_fereils" hidden="1">#REF!</definedName>
    <definedName name="_ferereril" localSheetId="14" hidden="1">#REF!</definedName>
    <definedName name="_ferereril" localSheetId="23" hidden="1">#REF!</definedName>
    <definedName name="_ferereril" localSheetId="15" hidden="1">#REF!</definedName>
    <definedName name="_ferereril" localSheetId="13" hidden="1">#REF!</definedName>
    <definedName name="_ferereril" localSheetId="20" hidden="1">#REF!</definedName>
    <definedName name="_ferereril" localSheetId="21" hidden="1">#REF!</definedName>
    <definedName name="_ferereril" hidden="1">#REF!</definedName>
    <definedName name="_fesdil" localSheetId="14" hidden="1">#REF!</definedName>
    <definedName name="_fesdil" localSheetId="23" hidden="1">#REF!</definedName>
    <definedName name="_fesdil" localSheetId="15" hidden="1">#REF!</definedName>
    <definedName name="_fesdil" localSheetId="13" hidden="1">#REF!</definedName>
    <definedName name="_fesdil" localSheetId="20" hidden="1">#REF!</definedName>
    <definedName name="_fesdil" localSheetId="21" hidden="1">#REF!</definedName>
    <definedName name="_fesdil" hidden="1">#REF!</definedName>
    <definedName name="_feseils" localSheetId="14" hidden="1">#REF!</definedName>
    <definedName name="_feseils" localSheetId="23" hidden="1">#REF!</definedName>
    <definedName name="_feseils" localSheetId="15" hidden="1">#REF!</definedName>
    <definedName name="_feseils" localSheetId="13" hidden="1">#REF!</definedName>
    <definedName name="_feseils" localSheetId="20" hidden="1">#REF!</definedName>
    <definedName name="_feseils" localSheetId="21" hidden="1">#REF!</definedName>
    <definedName name="_feseils" hidden="1">#REF!</definedName>
    <definedName name="_fesil" localSheetId="14" hidden="1">#REF!</definedName>
    <definedName name="_fesil" localSheetId="23" hidden="1">#REF!</definedName>
    <definedName name="_fesil" localSheetId="15" hidden="1">#REF!</definedName>
    <definedName name="_fesil" localSheetId="13" hidden="1">#REF!</definedName>
    <definedName name="_fesil" localSheetId="20" hidden="1">#REF!</definedName>
    <definedName name="_fesil" localSheetId="21" hidden="1">#REF!</definedName>
    <definedName name="_fesil" hidden="1">#REF!</definedName>
    <definedName name="_ffddl" localSheetId="14" hidden="1">#REF!</definedName>
    <definedName name="_ffddl" localSheetId="23" hidden="1">#REF!</definedName>
    <definedName name="_ffddl" localSheetId="15" hidden="1">#REF!</definedName>
    <definedName name="_ffddl" localSheetId="13" hidden="1">#REF!</definedName>
    <definedName name="_ffddl" localSheetId="20" hidden="1">#REF!</definedName>
    <definedName name="_ffddl" localSheetId="21" hidden="1">#REF!</definedName>
    <definedName name="_ffddl" hidden="1">#REF!</definedName>
    <definedName name="_ffeeiil2" localSheetId="14" hidden="1">#REF!</definedName>
    <definedName name="_ffeeiil2" localSheetId="23" hidden="1">#REF!</definedName>
    <definedName name="_ffeeiil2" localSheetId="15" hidden="1">#REF!</definedName>
    <definedName name="_ffeeiil2" localSheetId="13" hidden="1">#REF!</definedName>
    <definedName name="_ffeeiil2" localSheetId="20" hidden="1">#REF!</definedName>
    <definedName name="_ffeeiil2" localSheetId="21" hidden="1">#REF!</definedName>
    <definedName name="_ffeeiil2" hidden="1">#REF!</definedName>
    <definedName name="_ffefil3" localSheetId="14" hidden="1">#REF!</definedName>
    <definedName name="_ffefil3" localSheetId="23" hidden="1">#REF!</definedName>
    <definedName name="_ffefil3" localSheetId="15" hidden="1">#REF!</definedName>
    <definedName name="_ffefil3" localSheetId="13" hidden="1">#REF!</definedName>
    <definedName name="_ffefil3" localSheetId="20" hidden="1">#REF!</definedName>
    <definedName name="_ffefil3" localSheetId="21" hidden="1">#REF!</definedName>
    <definedName name="_ffefil3" hidden="1">#REF!</definedName>
    <definedName name="_ffeiile" localSheetId="14" hidden="1">#REF!</definedName>
    <definedName name="_ffeiile" localSheetId="23" hidden="1">#REF!</definedName>
    <definedName name="_ffeiile" localSheetId="15" hidden="1">#REF!</definedName>
    <definedName name="_ffeiile" localSheetId="13" hidden="1">#REF!</definedName>
    <definedName name="_ffeiile" localSheetId="20" hidden="1">#REF!</definedName>
    <definedName name="_ffeiile" localSheetId="21" hidden="1">#REF!</definedName>
    <definedName name="_ffeiile" hidden="1">#REF!</definedName>
    <definedName name="_ffeil" localSheetId="14" hidden="1">#REF!</definedName>
    <definedName name="_ffeil" localSheetId="23" hidden="1">#REF!</definedName>
    <definedName name="_ffeil" localSheetId="15" hidden="1">#REF!</definedName>
    <definedName name="_ffeil" localSheetId="13" hidden="1">#REF!</definedName>
    <definedName name="_ffeil" localSheetId="20" hidden="1">#REF!</definedName>
    <definedName name="_ffeil" localSheetId="21" hidden="1">#REF!</definedName>
    <definedName name="_ffeil" hidden="1">#REF!</definedName>
    <definedName name="_ffeil2" localSheetId="14" hidden="1">#REF!</definedName>
    <definedName name="_ffeil2" localSheetId="23" hidden="1">#REF!</definedName>
    <definedName name="_ffeil2" localSheetId="15" hidden="1">#REF!</definedName>
    <definedName name="_ffeil2" localSheetId="13" hidden="1">#REF!</definedName>
    <definedName name="_ffeil2" localSheetId="20" hidden="1">#REF!</definedName>
    <definedName name="_ffeil2" localSheetId="21" hidden="1">#REF!</definedName>
    <definedName name="_ffeil2" hidden="1">#REF!</definedName>
    <definedName name="_ffeilol" localSheetId="14" hidden="1">#REF!</definedName>
    <definedName name="_ffeilol" localSheetId="23" hidden="1">#REF!</definedName>
    <definedName name="_ffeilol" localSheetId="15" hidden="1">#REF!</definedName>
    <definedName name="_ffeilol" localSheetId="13" hidden="1">#REF!</definedName>
    <definedName name="_ffeilol" localSheetId="20" hidden="1">#REF!</definedName>
    <definedName name="_ffeilol" localSheetId="21" hidden="1">#REF!</definedName>
    <definedName name="_ffeilol" hidden="1">#REF!</definedName>
    <definedName name="_ffeilssl" localSheetId="14" hidden="1">#REF!</definedName>
    <definedName name="_ffeilssl" localSheetId="23" hidden="1">#REF!</definedName>
    <definedName name="_ffeilssl" localSheetId="15" hidden="1">#REF!</definedName>
    <definedName name="_ffeilssl" localSheetId="13" hidden="1">#REF!</definedName>
    <definedName name="_ffeilssl" localSheetId="20" hidden="1">#REF!</definedName>
    <definedName name="_ffeilssl" localSheetId="21" hidden="1">#REF!</definedName>
    <definedName name="_ffeilssl" hidden="1">#REF!</definedName>
    <definedName name="_ffeipe" localSheetId="14" hidden="1">#REF!</definedName>
    <definedName name="_ffeipe" localSheetId="23" hidden="1">#REF!</definedName>
    <definedName name="_ffeipe" localSheetId="15" hidden="1">#REF!</definedName>
    <definedName name="_ffeipe" localSheetId="13" hidden="1">#REF!</definedName>
    <definedName name="_ffeipe" localSheetId="20" hidden="1">#REF!</definedName>
    <definedName name="_ffeipe" localSheetId="21" hidden="1">#REF!</definedName>
    <definedName name="_ffeipe" hidden="1">#REF!</definedName>
    <definedName name="_ffiill" localSheetId="14" hidden="1">#REF!</definedName>
    <definedName name="_ffiill" localSheetId="23" hidden="1">#REF!</definedName>
    <definedName name="_ffiill" localSheetId="15" hidden="1">#REF!</definedName>
    <definedName name="_ffiill" localSheetId="13" hidden="1">#REF!</definedName>
    <definedName name="_ffiill" localSheetId="20" hidden="1">#REF!</definedName>
    <definedName name="_ffiill" localSheetId="21" hidden="1">#REF!</definedName>
    <definedName name="_ffiill" hidden="1">#REF!</definedName>
    <definedName name="_ffill" localSheetId="14" hidden="1">#REF!</definedName>
    <definedName name="_ffill" localSheetId="23" hidden="1">#REF!</definedName>
    <definedName name="_ffill" localSheetId="15" hidden="1">#REF!</definedName>
    <definedName name="_ffill" localSheetId="13" hidden="1">#REF!</definedName>
    <definedName name="_ffill" localSheetId="20" hidden="1">#REF!</definedName>
    <definedName name="_ffill" localSheetId="21" hidden="1">#REF!</definedName>
    <definedName name="_ffill" hidden="1">#REF!</definedName>
    <definedName name="_ffkefe" localSheetId="14" hidden="1">#REF!</definedName>
    <definedName name="_ffkefe" localSheetId="23" hidden="1">#REF!</definedName>
    <definedName name="_ffkefe" localSheetId="15" hidden="1">#REF!</definedName>
    <definedName name="_ffkefe" localSheetId="13" hidden="1">#REF!</definedName>
    <definedName name="_ffkefe" localSheetId="20" hidden="1">#REF!</definedName>
    <definedName name="_ffkefe" localSheetId="21" hidden="1">#REF!</definedName>
    <definedName name="_ffkefe" hidden="1">#REF!</definedName>
    <definedName name="_fgegeil" localSheetId="14" hidden="1">#REF!</definedName>
    <definedName name="_fgegeil" localSheetId="23" hidden="1">#REF!</definedName>
    <definedName name="_fgegeil" localSheetId="15" hidden="1">#REF!</definedName>
    <definedName name="_fgegeil" localSheetId="13" hidden="1">#REF!</definedName>
    <definedName name="_fgegeil" localSheetId="20" hidden="1">#REF!</definedName>
    <definedName name="_fgegeil" localSheetId="21" hidden="1">#REF!</definedName>
    <definedName name="_fgegeil" hidden="1">#REF!</definedName>
    <definedName name="_ficil2" localSheetId="14" hidden="1">#REF!</definedName>
    <definedName name="_ficil2" localSheetId="23" hidden="1">#REF!</definedName>
    <definedName name="_ficil2" localSheetId="15" hidden="1">#REF!</definedName>
    <definedName name="_ficil2" localSheetId="13" hidden="1">#REF!</definedName>
    <definedName name="_ficil2" localSheetId="20" hidden="1">#REF!</definedName>
    <definedName name="_ficil2" localSheetId="21" hidden="1">#REF!</definedName>
    <definedName name="_ficil2" hidden="1">#REF!</definedName>
    <definedName name="_fidoifdoi" localSheetId="14" hidden="1">#REF!</definedName>
    <definedName name="_fidoifdoi" localSheetId="23" hidden="1">#REF!</definedName>
    <definedName name="_fidoifdoi" localSheetId="15" hidden="1">#REF!</definedName>
    <definedName name="_fidoifdoi" localSheetId="13" hidden="1">#REF!</definedName>
    <definedName name="_fidoifdoi" localSheetId="20" hidden="1">#REF!</definedName>
    <definedName name="_fidoifdoi" localSheetId="21" hidden="1">#REF!</definedName>
    <definedName name="_fidoifdoi" hidden="1">#REF!</definedName>
    <definedName name="_fieeli" localSheetId="14" hidden="1">#REF!</definedName>
    <definedName name="_fieeli" localSheetId="23" hidden="1">#REF!</definedName>
    <definedName name="_fieeli" localSheetId="15" hidden="1">#REF!</definedName>
    <definedName name="_fieeli" localSheetId="13" hidden="1">#REF!</definedName>
    <definedName name="_fieeli" localSheetId="20" hidden="1">#REF!</definedName>
    <definedName name="_fieeli" localSheetId="21" hidden="1">#REF!</definedName>
    <definedName name="_fieeli" hidden="1">#REF!</definedName>
    <definedName name="_fiefie" localSheetId="14" hidden="1">#REF!</definedName>
    <definedName name="_fiefie" localSheetId="23" hidden="1">#REF!</definedName>
    <definedName name="_fiefie" localSheetId="15" hidden="1">#REF!</definedName>
    <definedName name="_fiefie" localSheetId="13" hidden="1">#REF!</definedName>
    <definedName name="_fiefie" localSheetId="20" hidden="1">#REF!</definedName>
    <definedName name="_fiefie" localSheetId="21" hidden="1">#REF!</definedName>
    <definedName name="_fiefie" hidden="1">#REF!</definedName>
    <definedName name="_fiefiel" localSheetId="14" hidden="1">#REF!</definedName>
    <definedName name="_fiefiel" localSheetId="23" hidden="1">#REF!</definedName>
    <definedName name="_fiefiel" localSheetId="15" hidden="1">#REF!</definedName>
    <definedName name="_fiefiel" localSheetId="13" hidden="1">#REF!</definedName>
    <definedName name="_fiefiel" localSheetId="20" hidden="1">#REF!</definedName>
    <definedName name="_fiefiel" localSheetId="21" hidden="1">#REF!</definedName>
    <definedName name="_fiefiel" hidden="1">#REF!</definedName>
    <definedName name="_fiefieli3" localSheetId="14" hidden="1">#REF!</definedName>
    <definedName name="_fiefieli3" localSheetId="23" hidden="1">#REF!</definedName>
    <definedName name="_fiefieli3" localSheetId="15" hidden="1">#REF!</definedName>
    <definedName name="_fiefieli3" localSheetId="13" hidden="1">#REF!</definedName>
    <definedName name="_fiefieli3" localSheetId="20" hidden="1">#REF!</definedName>
    <definedName name="_fiefieli3" localSheetId="21" hidden="1">#REF!</definedName>
    <definedName name="_fiefieli3" hidden="1">#REF!</definedName>
    <definedName name="_fiefieofo3" localSheetId="14" hidden="1">#REF!</definedName>
    <definedName name="_fiefieofo3" localSheetId="23" hidden="1">#REF!</definedName>
    <definedName name="_fiefieofo3" localSheetId="15" hidden="1">#REF!</definedName>
    <definedName name="_fiefieofo3" localSheetId="13" hidden="1">#REF!</definedName>
    <definedName name="_fiefieofo3" localSheetId="20" hidden="1">#REF!</definedName>
    <definedName name="_fiefieofo3" localSheetId="21" hidden="1">#REF!</definedName>
    <definedName name="_fiefieofo3" hidden="1">#REF!</definedName>
    <definedName name="_fiefiol" localSheetId="14" hidden="1">#REF!</definedName>
    <definedName name="_fiefiol" localSheetId="23" hidden="1">#REF!</definedName>
    <definedName name="_fiefiol" localSheetId="15" hidden="1">#REF!</definedName>
    <definedName name="_fiefiol" localSheetId="13" hidden="1">#REF!</definedName>
    <definedName name="_fiefiol" localSheetId="20" hidden="1">#REF!</definedName>
    <definedName name="_fiefiol" localSheetId="21" hidden="1">#REF!</definedName>
    <definedName name="_fiefiol" hidden="1">#REF!</definedName>
    <definedName name="_fiefl3" localSheetId="14" hidden="1">#REF!</definedName>
    <definedName name="_fiefl3" localSheetId="23" hidden="1">#REF!</definedName>
    <definedName name="_fiefl3" localSheetId="15" hidden="1">#REF!</definedName>
    <definedName name="_fiefl3" localSheetId="13" hidden="1">#REF!</definedName>
    <definedName name="_fiefl3" localSheetId="20" hidden="1">#REF!</definedName>
    <definedName name="_fiefl3" localSheetId="21" hidden="1">#REF!</definedName>
    <definedName name="_fiefl3" hidden="1">#REF!</definedName>
    <definedName name="_fieflefi" localSheetId="14" hidden="1">#REF!</definedName>
    <definedName name="_fieflefi" localSheetId="23" hidden="1">#REF!</definedName>
    <definedName name="_fieflefi" localSheetId="15" hidden="1">#REF!</definedName>
    <definedName name="_fieflefi" localSheetId="13" hidden="1">#REF!</definedName>
    <definedName name="_fieflefi" localSheetId="20" hidden="1">#REF!</definedName>
    <definedName name="_fieflefi" localSheetId="21" hidden="1">#REF!</definedName>
    <definedName name="_fieflefi" hidden="1">#REF!</definedName>
    <definedName name="_fieflilsz" localSheetId="14" hidden="1">#REF!</definedName>
    <definedName name="_fieflilsz" localSheetId="23" hidden="1">#REF!</definedName>
    <definedName name="_fieflilsz" localSheetId="15" hidden="1">#REF!</definedName>
    <definedName name="_fieflilsz" localSheetId="13" hidden="1">#REF!</definedName>
    <definedName name="_fieflilsz" localSheetId="20" hidden="1">#REF!</definedName>
    <definedName name="_fieflilsz" localSheetId="21" hidden="1">#REF!</definedName>
    <definedName name="_fieflilsz" hidden="1">#REF!</definedName>
    <definedName name="_fieflwsz" localSheetId="14" hidden="1">#REF!</definedName>
    <definedName name="_fieflwsz" localSheetId="23" hidden="1">#REF!</definedName>
    <definedName name="_fieflwsz" localSheetId="15" hidden="1">#REF!</definedName>
    <definedName name="_fieflwsz" localSheetId="13" hidden="1">#REF!</definedName>
    <definedName name="_fieflwsz" localSheetId="20" hidden="1">#REF!</definedName>
    <definedName name="_fieflwsz" localSheetId="21" hidden="1">#REF!</definedName>
    <definedName name="_fieflwsz" hidden="1">#REF!</definedName>
    <definedName name="_fiefoeieil" localSheetId="14" hidden="1">#REF!</definedName>
    <definedName name="_fiefoeieil" localSheetId="23" hidden="1">#REF!</definedName>
    <definedName name="_fiefoeieil" localSheetId="15" hidden="1">#REF!</definedName>
    <definedName name="_fiefoeieil" localSheetId="13" hidden="1">#REF!</definedName>
    <definedName name="_fiefoeieil" localSheetId="20" hidden="1">#REF!</definedName>
    <definedName name="_fiefoeieil" localSheetId="21" hidden="1">#REF!</definedName>
    <definedName name="_fiefoeieil" hidden="1">#REF!</definedName>
    <definedName name="_fiefoieoi" localSheetId="14" hidden="1">#REF!</definedName>
    <definedName name="_fiefoieoi" localSheetId="23" hidden="1">#REF!</definedName>
    <definedName name="_fiefoieoi" localSheetId="15" hidden="1">#REF!</definedName>
    <definedName name="_fiefoieoi" localSheetId="13" hidden="1">#REF!</definedName>
    <definedName name="_fiefoieoi" localSheetId="20" hidden="1">#REF!</definedName>
    <definedName name="_fiefoieoi" localSheetId="21" hidden="1">#REF!</definedName>
    <definedName name="_fiefoieoi" hidden="1">#REF!</definedName>
    <definedName name="_fiei" localSheetId="14" hidden="1">#REF!</definedName>
    <definedName name="_fiei" localSheetId="23" hidden="1">#REF!</definedName>
    <definedName name="_fiei" localSheetId="15" hidden="1">#REF!</definedName>
    <definedName name="_fiei" localSheetId="13" hidden="1">#REF!</definedName>
    <definedName name="_fiei" localSheetId="20" hidden="1">#REF!</definedName>
    <definedName name="_fiei" localSheetId="21" hidden="1">#REF!</definedName>
    <definedName name="_fiei" hidden="1">#REF!</definedName>
    <definedName name="_fieige" localSheetId="14" hidden="1">#REF!</definedName>
    <definedName name="_fieige" localSheetId="23" hidden="1">#REF!</definedName>
    <definedName name="_fieige" localSheetId="15" hidden="1">#REF!</definedName>
    <definedName name="_fieige" localSheetId="13" hidden="1">#REF!</definedName>
    <definedName name="_fieige" localSheetId="20" hidden="1">#REF!</definedName>
    <definedName name="_fieige" localSheetId="21" hidden="1">#REF!</definedName>
    <definedName name="_fieige" hidden="1">#REF!</definedName>
    <definedName name="_fieiogjmml" localSheetId="14" hidden="1">#REF!</definedName>
    <definedName name="_fieiogjmml" localSheetId="23" hidden="1">#REF!</definedName>
    <definedName name="_fieiogjmml" localSheetId="15" hidden="1">#REF!</definedName>
    <definedName name="_fieiogjmml" localSheetId="13" hidden="1">#REF!</definedName>
    <definedName name="_fieiogjmml" localSheetId="20" hidden="1">#REF!</definedName>
    <definedName name="_fieiogjmml" localSheetId="21" hidden="1">#REF!</definedName>
    <definedName name="_fieiogjmml" hidden="1">#REF!</definedName>
    <definedName name="_fiel" localSheetId="14" hidden="1">#REF!</definedName>
    <definedName name="_fiel" localSheetId="23" hidden="1">#REF!</definedName>
    <definedName name="_fiel" localSheetId="15" hidden="1">#REF!</definedName>
    <definedName name="_fiel" localSheetId="13" hidden="1">#REF!</definedName>
    <definedName name="_fiel" localSheetId="20" hidden="1">#REF!</definedName>
    <definedName name="_fiel" localSheetId="21" hidden="1">#REF!</definedName>
    <definedName name="_fiel" hidden="1">#REF!</definedName>
    <definedName name="_fielef2" localSheetId="14" hidden="1">#REF!</definedName>
    <definedName name="_fielef2" localSheetId="23" hidden="1">#REF!</definedName>
    <definedName name="_fielef2" localSheetId="15" hidden="1">#REF!</definedName>
    <definedName name="_fielef2" localSheetId="13" hidden="1">#REF!</definedName>
    <definedName name="_fielef2" localSheetId="20" hidden="1">#REF!</definedName>
    <definedName name="_fielef2" localSheetId="21" hidden="1">#REF!</definedName>
    <definedName name="_fielef2" hidden="1">#REF!</definedName>
    <definedName name="_fielfci" localSheetId="14" hidden="1">#REF!</definedName>
    <definedName name="_fielfci" localSheetId="23" hidden="1">#REF!</definedName>
    <definedName name="_fielfci" localSheetId="15" hidden="1">#REF!</definedName>
    <definedName name="_fielfci" localSheetId="13" hidden="1">#REF!</definedName>
    <definedName name="_fielfci" localSheetId="20" hidden="1">#REF!</definedName>
    <definedName name="_fielfci" localSheetId="21" hidden="1">#REF!</definedName>
    <definedName name="_fielfci" hidden="1">#REF!</definedName>
    <definedName name="_fielfld" localSheetId="14" hidden="1">#REF!</definedName>
    <definedName name="_fielfld" localSheetId="23" hidden="1">#REF!</definedName>
    <definedName name="_fielfld" localSheetId="15" hidden="1">#REF!</definedName>
    <definedName name="_fielfld" localSheetId="13" hidden="1">#REF!</definedName>
    <definedName name="_fielfld" localSheetId="20" hidden="1">#REF!</definedName>
    <definedName name="_fielfld" localSheetId="21" hidden="1">#REF!</definedName>
    <definedName name="_fielfld" hidden="1">#REF!</definedName>
    <definedName name="_fielifli" localSheetId="14" hidden="1">#REF!</definedName>
    <definedName name="_fielifli" localSheetId="23" hidden="1">#REF!</definedName>
    <definedName name="_fielifli" localSheetId="15" hidden="1">#REF!</definedName>
    <definedName name="_fielifli" localSheetId="13" hidden="1">#REF!</definedName>
    <definedName name="_fielifli" localSheetId="20" hidden="1">#REF!</definedName>
    <definedName name="_fielifli" localSheetId="21" hidden="1">#REF!</definedName>
    <definedName name="_fielifli" hidden="1">#REF!</definedName>
    <definedName name="_fielifwle2" localSheetId="14" hidden="1">#REF!</definedName>
    <definedName name="_fielifwle2" localSheetId="23" hidden="1">#REF!</definedName>
    <definedName name="_fielifwle2" localSheetId="15" hidden="1">#REF!</definedName>
    <definedName name="_fielifwle2" localSheetId="13" hidden="1">#REF!</definedName>
    <definedName name="_fielifwle2" localSheetId="20" hidden="1">#REF!</definedName>
    <definedName name="_fielifwle2" localSheetId="21" hidden="1">#REF!</definedName>
    <definedName name="_fielifwle2" hidden="1">#REF!</definedName>
    <definedName name="_fiell" localSheetId="14" hidden="1">#REF!</definedName>
    <definedName name="_fiell" localSheetId="23" hidden="1">#REF!</definedName>
    <definedName name="_fiell" localSheetId="15" hidden="1">#REF!</definedName>
    <definedName name="_fiell" localSheetId="13" hidden="1">#REF!</definedName>
    <definedName name="_fiell" localSheetId="20" hidden="1">#REF!</definedName>
    <definedName name="_fiell" localSheetId="21" hidden="1">#REF!</definedName>
    <definedName name="_fiell" hidden="1">#REF!</definedName>
    <definedName name="_fieoss" localSheetId="14" hidden="1">#REF!</definedName>
    <definedName name="_fieoss" localSheetId="23" hidden="1">#REF!</definedName>
    <definedName name="_fieoss" localSheetId="15" hidden="1">#REF!</definedName>
    <definedName name="_fieoss" localSheetId="13" hidden="1">#REF!</definedName>
    <definedName name="_fieoss" localSheetId="20" hidden="1">#REF!</definedName>
    <definedName name="_fieoss" localSheetId="21" hidden="1">#REF!</definedName>
    <definedName name="_fieoss" hidden="1">#REF!</definedName>
    <definedName name="_fieoz" localSheetId="14" hidden="1">#REF!</definedName>
    <definedName name="_fieoz" localSheetId="23" hidden="1">#REF!</definedName>
    <definedName name="_fieoz" localSheetId="15" hidden="1">#REF!</definedName>
    <definedName name="_fieoz" localSheetId="13" hidden="1">#REF!</definedName>
    <definedName name="_fieoz" localSheetId="20" hidden="1">#REF!</definedName>
    <definedName name="_fieoz" localSheetId="21" hidden="1">#REF!</definedName>
    <definedName name="_fieoz" hidden="1">#REF!</definedName>
    <definedName name="_fiieiove" localSheetId="14" hidden="1">#REF!</definedName>
    <definedName name="_fiieiove" localSheetId="23" hidden="1">#REF!</definedName>
    <definedName name="_fiieiove" localSheetId="15" hidden="1">#REF!</definedName>
    <definedName name="_fiieiove" localSheetId="13" hidden="1">#REF!</definedName>
    <definedName name="_fiieiove" localSheetId="20" hidden="1">#REF!</definedName>
    <definedName name="_fiieiove" localSheetId="21" hidden="1">#REF!</definedName>
    <definedName name="_fiieiove" hidden="1">#REF!</definedName>
    <definedName name="_fiioeo3" localSheetId="14" hidden="1">#REF!</definedName>
    <definedName name="_fiioeo3" localSheetId="23" hidden="1">#REF!</definedName>
    <definedName name="_fiioeo3" localSheetId="15" hidden="1">#REF!</definedName>
    <definedName name="_fiioeo3" localSheetId="13" hidden="1">#REF!</definedName>
    <definedName name="_fiioeo3" localSheetId="20" hidden="1">#REF!</definedName>
    <definedName name="_fiioeo3" localSheetId="21" hidden="1">#REF!</definedName>
    <definedName name="_fiioeo3" hidden="1">#REF!</definedName>
    <definedName name="_Fil" localSheetId="14" hidden="1">#REF!</definedName>
    <definedName name="_Fil" localSheetId="23" hidden="1">#REF!</definedName>
    <definedName name="_Fil" localSheetId="15" hidden="1">#REF!</definedName>
    <definedName name="_Fil" localSheetId="13" hidden="1">#REF!</definedName>
    <definedName name="_Fil" localSheetId="20" hidden="1">#REF!</definedName>
    <definedName name="_Fil" localSheetId="21" hidden="1">#REF!</definedName>
    <definedName name="_Fil" hidden="1">#REF!</definedName>
    <definedName name="_fil2" localSheetId="14" hidden="1">#REF!</definedName>
    <definedName name="_fil2" localSheetId="23" hidden="1">#REF!</definedName>
    <definedName name="_fil2" localSheetId="15" hidden="1">#REF!</definedName>
    <definedName name="_fil2" localSheetId="13" hidden="1">#REF!</definedName>
    <definedName name="_fil2" localSheetId="20" hidden="1">#REF!</definedName>
    <definedName name="_fil2" localSheetId="21" hidden="1">#REF!</definedName>
    <definedName name="_fil2" hidden="1">#REF!</definedName>
    <definedName name="_fil3" localSheetId="14" hidden="1">#REF!</definedName>
    <definedName name="_fil3" localSheetId="23" hidden="1">#REF!</definedName>
    <definedName name="_fil3" localSheetId="15" hidden="1">#REF!</definedName>
    <definedName name="_fil3" localSheetId="13" hidden="1">#REF!</definedName>
    <definedName name="_fil3" localSheetId="20" hidden="1">#REF!</definedName>
    <definedName name="_fil3" localSheetId="21" hidden="1">#REF!</definedName>
    <definedName name="_fil3" hidden="1">#REF!</definedName>
    <definedName name="_file2" localSheetId="14" hidden="1">#REF!</definedName>
    <definedName name="_file2" localSheetId="23" hidden="1">#REF!</definedName>
    <definedName name="_file2" localSheetId="15" hidden="1">#REF!</definedName>
    <definedName name="_file2" localSheetId="13" hidden="1">#REF!</definedName>
    <definedName name="_file2" localSheetId="20" hidden="1">#REF!</definedName>
    <definedName name="_file2" localSheetId="21" hidden="1">#REF!</definedName>
    <definedName name="_file2" hidden="1">#REF!</definedName>
    <definedName name="_filell2" localSheetId="14" hidden="1">#REF!</definedName>
    <definedName name="_filell2" localSheetId="23" hidden="1">#REF!</definedName>
    <definedName name="_filell2" localSheetId="15" hidden="1">#REF!</definedName>
    <definedName name="_filell2" localSheetId="13" hidden="1">#REF!</definedName>
    <definedName name="_filell2" localSheetId="20" hidden="1">#REF!</definedName>
    <definedName name="_filell2" localSheetId="21" hidden="1">#REF!</definedName>
    <definedName name="_filell2" hidden="1">#REF!</definedName>
    <definedName name="_Fill" localSheetId="14" hidden="1">#REF!</definedName>
    <definedName name="_Fill" localSheetId="23" hidden="1">#REF!</definedName>
    <definedName name="_Fill" localSheetId="15" hidden="1">#REF!</definedName>
    <definedName name="_Fill" localSheetId="13" hidden="1">#REF!</definedName>
    <definedName name="_Fill" localSheetId="20" hidden="1">#REF!</definedName>
    <definedName name="_Fill" localSheetId="21" hidden="1">#REF!</definedName>
    <definedName name="_Fill" hidden="1">#REF!</definedName>
    <definedName name="_Fill1" localSheetId="14" hidden="1">#REF!</definedName>
    <definedName name="_Fill1" localSheetId="23" hidden="1">#REF!</definedName>
    <definedName name="_Fill1" localSheetId="15" hidden="1">#REF!</definedName>
    <definedName name="_Fill1" localSheetId="13" hidden="1">#REF!</definedName>
    <definedName name="_Fill1" localSheetId="20" hidden="1">#REF!</definedName>
    <definedName name="_Fill1" localSheetId="21" hidden="1">#REF!</definedName>
    <definedName name="_Fill1" hidden="1">#REF!</definedName>
    <definedName name="_fill2" localSheetId="14" hidden="1">#REF!</definedName>
    <definedName name="_fill2" localSheetId="23" hidden="1">#REF!</definedName>
    <definedName name="_fill2" localSheetId="15" hidden="1">#REF!</definedName>
    <definedName name="_fill2" localSheetId="13" hidden="1">#REF!</definedName>
    <definedName name="_fill2" localSheetId="20" hidden="1">#REF!</definedName>
    <definedName name="_fill2" localSheetId="21" hidden="1">#REF!</definedName>
    <definedName name="_fill2" hidden="1">#REF!</definedName>
    <definedName name="_fill3" localSheetId="14" hidden="1">#REF!</definedName>
    <definedName name="_fill3" localSheetId="23" hidden="1">#REF!</definedName>
    <definedName name="_fill3" localSheetId="15" hidden="1">#REF!</definedName>
    <definedName name="_fill3" localSheetId="13" hidden="1">#REF!</definedName>
    <definedName name="_fill3" localSheetId="20" hidden="1">#REF!</definedName>
    <definedName name="_fill3" localSheetId="21" hidden="1">#REF!</definedName>
    <definedName name="_fill3" hidden="1">#REF!</definedName>
    <definedName name="_fille" localSheetId="14" hidden="1">#REF!</definedName>
    <definedName name="_fille" localSheetId="23" hidden="1">#REF!</definedName>
    <definedName name="_fille" localSheetId="15" hidden="1">#REF!</definedName>
    <definedName name="_fille" localSheetId="13" hidden="1">#REF!</definedName>
    <definedName name="_fille" localSheetId="20" hidden="1">#REF!</definedName>
    <definedName name="_fille" localSheetId="21" hidden="1">#REF!</definedName>
    <definedName name="_fille" hidden="1">#REF!</definedName>
    <definedName name="_fills" localSheetId="14" hidden="1">#REF!</definedName>
    <definedName name="_fills" localSheetId="23" hidden="1">#REF!</definedName>
    <definedName name="_fills" localSheetId="15" hidden="1">#REF!</definedName>
    <definedName name="_fills" localSheetId="13" hidden="1">#REF!</definedName>
    <definedName name="_fills" localSheetId="20" hidden="1">#REF!</definedName>
    <definedName name="_fills" localSheetId="21" hidden="1">#REF!</definedName>
    <definedName name="_fills" hidden="1">#REF!</definedName>
    <definedName name="_xlnm._FilterDatabase" localSheetId="14" hidden="1">#REF!</definedName>
    <definedName name="_xlnm._FilterDatabase" localSheetId="23" hidden="1">#REF!</definedName>
    <definedName name="_xlnm._FilterDatabase" localSheetId="15" hidden="1">#REF!</definedName>
    <definedName name="_xlnm._FilterDatabase" localSheetId="13" hidden="1">#REF!</definedName>
    <definedName name="_xlnm._FilterDatabase" localSheetId="20" hidden="1">#REF!</definedName>
    <definedName name="_xlnm._FilterDatabase" localSheetId="21" hidden="1">#REF!</definedName>
    <definedName name="_xlnm._FilterDatabase" hidden="1">#REF!</definedName>
    <definedName name="_fiooe" localSheetId="14" hidden="1">#REF!</definedName>
    <definedName name="_fiooe" localSheetId="23" hidden="1">#REF!</definedName>
    <definedName name="_fiooe" localSheetId="15" hidden="1">#REF!</definedName>
    <definedName name="_fiooe" localSheetId="13" hidden="1">#REF!</definedName>
    <definedName name="_fiooe" localSheetId="20" hidden="1">#REF!</definedName>
    <definedName name="_fiooe" localSheetId="21" hidden="1">#REF!</definedName>
    <definedName name="_fiooe" hidden="1">#REF!</definedName>
    <definedName name="_fiqoek" localSheetId="14" hidden="1">#REF!</definedName>
    <definedName name="_fiqoek" localSheetId="23" hidden="1">#REF!</definedName>
    <definedName name="_fiqoek" localSheetId="15" hidden="1">#REF!</definedName>
    <definedName name="_fiqoek" localSheetId="13" hidden="1">#REF!</definedName>
    <definedName name="_fiqoek" localSheetId="20" hidden="1">#REF!</definedName>
    <definedName name="_fiqoek" localSheetId="21" hidden="1">#REF!</definedName>
    <definedName name="_fiqoek" hidden="1">#REF!</definedName>
    <definedName name="_fiqpziem" localSheetId="14" hidden="1">#REF!</definedName>
    <definedName name="_fiqpziem" localSheetId="23" hidden="1">#REF!</definedName>
    <definedName name="_fiqpziem" localSheetId="15" hidden="1">#REF!</definedName>
    <definedName name="_fiqpziem" localSheetId="13" hidden="1">#REF!</definedName>
    <definedName name="_fiqpziem" localSheetId="20" hidden="1">#REF!</definedName>
    <definedName name="_fiqpziem" localSheetId="21" hidden="1">#REF!</definedName>
    <definedName name="_fiqpziem" hidden="1">#REF!</definedName>
    <definedName name="_fjnfqip" localSheetId="14" hidden="1">#REF!</definedName>
    <definedName name="_fjnfqip" localSheetId="23" hidden="1">#REF!</definedName>
    <definedName name="_fjnfqip" localSheetId="15" hidden="1">#REF!</definedName>
    <definedName name="_fjnfqip" localSheetId="13" hidden="1">#REF!</definedName>
    <definedName name="_fjnfqip" localSheetId="20" hidden="1">#REF!</definedName>
    <definedName name="_fjnfqip" localSheetId="21" hidden="1">#REF!</definedName>
    <definedName name="_fjnfqip" hidden="1">#REF!</definedName>
    <definedName name="_fjowo" localSheetId="14" hidden="1">#REF!</definedName>
    <definedName name="_fjowo" localSheetId="23" hidden="1">#REF!</definedName>
    <definedName name="_fjowo" localSheetId="15" hidden="1">#REF!</definedName>
    <definedName name="_fjowo" localSheetId="13" hidden="1">#REF!</definedName>
    <definedName name="_fjowo" localSheetId="20" hidden="1">#REF!</definedName>
    <definedName name="_fjowo" localSheetId="21" hidden="1">#REF!</definedName>
    <definedName name="_fjowo" hidden="1">#REF!</definedName>
    <definedName name="_fkdfie3" localSheetId="14" hidden="1">#REF!</definedName>
    <definedName name="_fkdfie3" localSheetId="23" hidden="1">#REF!</definedName>
    <definedName name="_fkdfie3" localSheetId="15" hidden="1">#REF!</definedName>
    <definedName name="_fkdfie3" localSheetId="13" hidden="1">#REF!</definedName>
    <definedName name="_fkdfie3" localSheetId="20" hidden="1">#REF!</definedName>
    <definedName name="_fkdfie3" localSheetId="21" hidden="1">#REF!</definedName>
    <definedName name="_fkdfie3" hidden="1">#REF!</definedName>
    <definedName name="_fkefie" localSheetId="14" hidden="1">#REF!</definedName>
    <definedName name="_fkefie" localSheetId="23" hidden="1">#REF!</definedName>
    <definedName name="_fkefie" localSheetId="15" hidden="1">#REF!</definedName>
    <definedName name="_fkefie" localSheetId="13" hidden="1">#REF!</definedName>
    <definedName name="_fkefie" localSheetId="20" hidden="1">#REF!</definedName>
    <definedName name="_fkefie" localSheetId="21" hidden="1">#REF!</definedName>
    <definedName name="_fkefie" hidden="1">#REF!</definedName>
    <definedName name="_fkefilel" localSheetId="14" hidden="1">#REF!</definedName>
    <definedName name="_fkefilel" localSheetId="23" hidden="1">#REF!</definedName>
    <definedName name="_fkefilel" localSheetId="15" hidden="1">#REF!</definedName>
    <definedName name="_fkefilel" localSheetId="13" hidden="1">#REF!</definedName>
    <definedName name="_fkefilel" localSheetId="20" hidden="1">#REF!</definedName>
    <definedName name="_fkefilel" localSheetId="21" hidden="1">#REF!</definedName>
    <definedName name="_fkefilel" hidden="1">#REF!</definedName>
    <definedName name="_fkeifeil" localSheetId="14" hidden="1">#REF!</definedName>
    <definedName name="_fkeifeil" localSheetId="23" hidden="1">#REF!</definedName>
    <definedName name="_fkeifeil" localSheetId="15" hidden="1">#REF!</definedName>
    <definedName name="_fkeifeil" localSheetId="13" hidden="1">#REF!</definedName>
    <definedName name="_fkeifeil" localSheetId="20" hidden="1">#REF!</definedName>
    <definedName name="_fkeifeil" localSheetId="21" hidden="1">#REF!</definedName>
    <definedName name="_fkeifeil" hidden="1">#REF!</definedName>
    <definedName name="_fkekfe" localSheetId="14" hidden="1">#REF!</definedName>
    <definedName name="_fkekfe" localSheetId="23" hidden="1">#REF!</definedName>
    <definedName name="_fkekfe" localSheetId="15" hidden="1">#REF!</definedName>
    <definedName name="_fkekfe" localSheetId="13" hidden="1">#REF!</definedName>
    <definedName name="_fkekfe" localSheetId="20" hidden="1">#REF!</definedName>
    <definedName name="_fkekfe" localSheetId="21" hidden="1">#REF!</definedName>
    <definedName name="_fkekfe" hidden="1">#REF!</definedName>
    <definedName name="_fkldfifewo" localSheetId="14" hidden="1">#REF!</definedName>
    <definedName name="_fkldfifewo" localSheetId="23" hidden="1">#REF!</definedName>
    <definedName name="_fkldfifewo" localSheetId="15" hidden="1">#REF!</definedName>
    <definedName name="_fkldfifewo" localSheetId="13" hidden="1">#REF!</definedName>
    <definedName name="_fkldfifewo" localSheetId="20" hidden="1">#REF!</definedName>
    <definedName name="_fkldfifewo" localSheetId="21" hidden="1">#REF!</definedName>
    <definedName name="_fkldfifewo" hidden="1">#REF!</definedName>
    <definedName name="_fkvviil" localSheetId="14" hidden="1">#REF!</definedName>
    <definedName name="_fkvviil" localSheetId="23" hidden="1">#REF!</definedName>
    <definedName name="_fkvviil" localSheetId="15" hidden="1">#REF!</definedName>
    <definedName name="_fkvviil" localSheetId="13" hidden="1">#REF!</definedName>
    <definedName name="_fkvviil" localSheetId="20" hidden="1">#REF!</definedName>
    <definedName name="_fkvviil" localSheetId="21" hidden="1">#REF!</definedName>
    <definedName name="_fkvviil" hidden="1">#REF!</definedName>
    <definedName name="_fldflei" localSheetId="14" hidden="1">#REF!</definedName>
    <definedName name="_fldflei" localSheetId="23" hidden="1">#REF!</definedName>
    <definedName name="_fldflei" localSheetId="15" hidden="1">#REF!</definedName>
    <definedName name="_fldflei" localSheetId="13" hidden="1">#REF!</definedName>
    <definedName name="_fldflei" localSheetId="20" hidden="1">#REF!</definedName>
    <definedName name="_fldflei" localSheetId="21" hidden="1">#REF!</definedName>
    <definedName name="_fldflei" hidden="1">#REF!</definedName>
    <definedName name="_flelflei" localSheetId="14" hidden="1">#REF!</definedName>
    <definedName name="_flelflei" localSheetId="23" hidden="1">#REF!</definedName>
    <definedName name="_flelflei" localSheetId="15" hidden="1">#REF!</definedName>
    <definedName name="_flelflei" localSheetId="13" hidden="1">#REF!</definedName>
    <definedName name="_flelflei" localSheetId="20" hidden="1">#REF!</definedName>
    <definedName name="_flelflei" localSheetId="21" hidden="1">#REF!</definedName>
    <definedName name="_flelflei" hidden="1">#REF!</definedName>
    <definedName name="_flfilf" localSheetId="14" hidden="1">#REF!</definedName>
    <definedName name="_flfilf" localSheetId="23" hidden="1">#REF!</definedName>
    <definedName name="_flfilf" localSheetId="15" hidden="1">#REF!</definedName>
    <definedName name="_flfilf" localSheetId="13" hidden="1">#REF!</definedName>
    <definedName name="_flfilf" localSheetId="20" hidden="1">#REF!</definedName>
    <definedName name="_flfilf" localSheetId="21" hidden="1">#REF!</definedName>
    <definedName name="_flfilf" hidden="1">#REF!</definedName>
    <definedName name="_fll2" localSheetId="14" hidden="1">#REF!</definedName>
    <definedName name="_fll2" localSheetId="23" hidden="1">#REF!</definedName>
    <definedName name="_fll2" localSheetId="15" hidden="1">#REF!</definedName>
    <definedName name="_fll2" localSheetId="13" hidden="1">#REF!</definedName>
    <definedName name="_fll2" localSheetId="20" hidden="1">#REF!</definedName>
    <definedName name="_fll2" localSheetId="21" hidden="1">#REF!</definedName>
    <definedName name="_fll2" hidden="1">#REF!</definedName>
    <definedName name="_flle2i" localSheetId="14" hidden="1">#REF!</definedName>
    <definedName name="_flle2i" localSheetId="23" hidden="1">#REF!</definedName>
    <definedName name="_flle2i" localSheetId="15" hidden="1">#REF!</definedName>
    <definedName name="_flle2i" localSheetId="13" hidden="1">#REF!</definedName>
    <definedName name="_flle2i" localSheetId="20" hidden="1">#REF!</definedName>
    <definedName name="_flle2i" localSheetId="21" hidden="1">#REF!</definedName>
    <definedName name="_flle2i" hidden="1">#REF!</definedName>
    <definedName name="_floooccz" localSheetId="14" hidden="1">#REF!</definedName>
    <definedName name="_floooccz" localSheetId="23" hidden="1">#REF!</definedName>
    <definedName name="_floooccz" localSheetId="15" hidden="1">#REF!</definedName>
    <definedName name="_floooccz" localSheetId="13" hidden="1">#REF!</definedName>
    <definedName name="_floooccz" localSheetId="20" hidden="1">#REF!</definedName>
    <definedName name="_floooccz" localSheetId="21" hidden="1">#REF!</definedName>
    <definedName name="_floooccz" hidden="1">#REF!</definedName>
    <definedName name="_fmikill" localSheetId="14" hidden="1">#REF!</definedName>
    <definedName name="_fmikill" localSheetId="23" hidden="1">#REF!</definedName>
    <definedName name="_fmikill" localSheetId="15" hidden="1">#REF!</definedName>
    <definedName name="_fmikill" localSheetId="13" hidden="1">#REF!</definedName>
    <definedName name="_fmikill" localSheetId="20" hidden="1">#REF!</definedName>
    <definedName name="_fmikill" localSheetId="21" hidden="1">#REF!</definedName>
    <definedName name="_fmikill" hidden="1">#REF!</definedName>
    <definedName name="_fneflkef" localSheetId="14" hidden="1">#REF!</definedName>
    <definedName name="_fneflkef" localSheetId="23" hidden="1">#REF!</definedName>
    <definedName name="_fneflkef" localSheetId="15" hidden="1">#REF!</definedName>
    <definedName name="_fneflkef" localSheetId="13" hidden="1">#REF!</definedName>
    <definedName name="_fneflkef" localSheetId="20" hidden="1">#REF!</definedName>
    <definedName name="_fneflkef" localSheetId="21" hidden="1">#REF!</definedName>
    <definedName name="_fneflkef" hidden="1">#REF!</definedName>
    <definedName name="_foewoifoi" localSheetId="14" hidden="1">#REF!</definedName>
    <definedName name="_foewoifoi" localSheetId="23" hidden="1">#REF!</definedName>
    <definedName name="_foewoifoi" localSheetId="15" hidden="1">#REF!</definedName>
    <definedName name="_foewoifoi" localSheetId="13" hidden="1">#REF!</definedName>
    <definedName name="_foewoifoi" localSheetId="20" hidden="1">#REF!</definedName>
    <definedName name="_foewoifoi" localSheetId="21" hidden="1">#REF!</definedName>
    <definedName name="_foewoifoi" hidden="1">#REF!</definedName>
    <definedName name="_foieoeil" localSheetId="14" hidden="1">#REF!</definedName>
    <definedName name="_foieoeil" localSheetId="23" hidden="1">#REF!</definedName>
    <definedName name="_foieoeil" localSheetId="15" hidden="1">#REF!</definedName>
    <definedName name="_foieoeil" localSheetId="13" hidden="1">#REF!</definedName>
    <definedName name="_foieoeil" localSheetId="20" hidden="1">#REF!</definedName>
    <definedName name="_foieoeil" localSheetId="21" hidden="1">#REF!</definedName>
    <definedName name="_foieoeil" hidden="1">#REF!</definedName>
    <definedName name="_fpeepdck" localSheetId="14" hidden="1">#REF!</definedName>
    <definedName name="_fpeepdck" localSheetId="23" hidden="1">#REF!</definedName>
    <definedName name="_fpeepdck" localSheetId="15" hidden="1">#REF!</definedName>
    <definedName name="_fpeepdck" localSheetId="13" hidden="1">#REF!</definedName>
    <definedName name="_fpeepdck" localSheetId="20" hidden="1">#REF!</definedName>
    <definedName name="_fpeepdck" localSheetId="21" hidden="1">#REF!</definedName>
    <definedName name="_fpeepdck" hidden="1">#REF!</definedName>
    <definedName name="_fpefpeif" localSheetId="14" hidden="1">#REF!</definedName>
    <definedName name="_fpefpeif" localSheetId="23" hidden="1">#REF!</definedName>
    <definedName name="_fpefpeif" localSheetId="15" hidden="1">#REF!</definedName>
    <definedName name="_fpefpeif" localSheetId="13" hidden="1">#REF!</definedName>
    <definedName name="_fpefpeif" localSheetId="20" hidden="1">#REF!</definedName>
    <definedName name="_fpefpeif" localSheetId="21" hidden="1">#REF!</definedName>
    <definedName name="_fpefpeif" hidden="1">#REF!</definedName>
    <definedName name="_fpfpil" localSheetId="14" hidden="1">#REF!</definedName>
    <definedName name="_fpfpil" localSheetId="23" hidden="1">#REF!</definedName>
    <definedName name="_fpfpil" localSheetId="15" hidden="1">#REF!</definedName>
    <definedName name="_fpfpil" localSheetId="13" hidden="1">#REF!</definedName>
    <definedName name="_fpfpil" localSheetId="20" hidden="1">#REF!</definedName>
    <definedName name="_fpfpil" localSheetId="21" hidden="1">#REF!</definedName>
    <definedName name="_fpfpil" hidden="1">#REF!</definedName>
    <definedName name="_fpief" localSheetId="14" hidden="1">#REF!</definedName>
    <definedName name="_fpief" localSheetId="23" hidden="1">#REF!</definedName>
    <definedName name="_fpief" localSheetId="15" hidden="1">#REF!</definedName>
    <definedName name="_fpief" localSheetId="13" hidden="1">#REF!</definedName>
    <definedName name="_fpief" localSheetId="20" hidden="1">#REF!</definedName>
    <definedName name="_fpief" localSheetId="21" hidden="1">#REF!</definedName>
    <definedName name="_fpief" hidden="1">#REF!</definedName>
    <definedName name="_fqeoedl" localSheetId="14" hidden="1">#REF!</definedName>
    <definedName name="_fqeoedl" localSheetId="23" hidden="1">#REF!</definedName>
    <definedName name="_fqeoedl" localSheetId="15" hidden="1">#REF!</definedName>
    <definedName name="_fqeoedl" localSheetId="13" hidden="1">#REF!</definedName>
    <definedName name="_fqeoedl" localSheetId="20" hidden="1">#REF!</definedName>
    <definedName name="_fqeoedl" localSheetId="21" hidden="1">#REF!</definedName>
    <definedName name="_fqeoedl" hidden="1">#REF!</definedName>
    <definedName name="_fqiel22" localSheetId="14" hidden="1">#REF!</definedName>
    <definedName name="_fqiel22" localSheetId="23" hidden="1">#REF!</definedName>
    <definedName name="_fqiel22" localSheetId="15" hidden="1">#REF!</definedName>
    <definedName name="_fqiel22" localSheetId="13" hidden="1">#REF!</definedName>
    <definedName name="_fqiel22" localSheetId="20" hidden="1">#REF!</definedName>
    <definedName name="_fqiel22" localSheetId="21" hidden="1">#REF!</definedName>
    <definedName name="_fqiel22" hidden="1">#REF!</definedName>
    <definedName name="_fsreit" localSheetId="14" hidden="1">#REF!</definedName>
    <definedName name="_fsreit" localSheetId="23" hidden="1">#REF!</definedName>
    <definedName name="_fsreit" localSheetId="15" hidden="1">#REF!</definedName>
    <definedName name="_fsreit" localSheetId="13" hidden="1">#REF!</definedName>
    <definedName name="_fsreit" localSheetId="20" hidden="1">#REF!</definedName>
    <definedName name="_fsreit" localSheetId="21" hidden="1">#REF!</definedName>
    <definedName name="_fsreit" hidden="1">#REF!</definedName>
    <definedName name="_ftilg" localSheetId="14" hidden="1">#REF!</definedName>
    <definedName name="_ftilg" localSheetId="23" hidden="1">#REF!</definedName>
    <definedName name="_ftilg" localSheetId="15" hidden="1">#REF!</definedName>
    <definedName name="_ftilg" localSheetId="13" hidden="1">#REF!</definedName>
    <definedName name="_ftilg" localSheetId="20" hidden="1">#REF!</definedName>
    <definedName name="_ftilg" localSheetId="21" hidden="1">#REF!</definedName>
    <definedName name="_ftilg" hidden="1">#REF!</definedName>
    <definedName name="_fv990" localSheetId="14" hidden="1">#REF!</definedName>
    <definedName name="_fv990" localSheetId="23" hidden="1">#REF!</definedName>
    <definedName name="_fv990" localSheetId="15" hidden="1">#REF!</definedName>
    <definedName name="_fv990" localSheetId="13" hidden="1">#REF!</definedName>
    <definedName name="_fv990" localSheetId="20" hidden="1">#REF!</definedName>
    <definedName name="_fv990" localSheetId="21" hidden="1">#REF!</definedName>
    <definedName name="_fv990" hidden="1">#REF!</definedName>
    <definedName name="_fw90rw0e" localSheetId="14" hidden="1">#REF!</definedName>
    <definedName name="_fw90rw0e" localSheetId="23" hidden="1">#REF!</definedName>
    <definedName name="_fw90rw0e" localSheetId="15" hidden="1">#REF!</definedName>
    <definedName name="_fw90rw0e" localSheetId="13" hidden="1">#REF!</definedName>
    <definedName name="_fw90rw0e" localSheetId="20" hidden="1">#REF!</definedName>
    <definedName name="_fw90rw0e" localSheetId="21" hidden="1">#REF!</definedName>
    <definedName name="_fw90rw0e" hidden="1">#REF!</definedName>
    <definedName name="_fweisz" localSheetId="14" hidden="1">#REF!</definedName>
    <definedName name="_fweisz" localSheetId="23" hidden="1">#REF!</definedName>
    <definedName name="_fweisz" localSheetId="15" hidden="1">#REF!</definedName>
    <definedName name="_fweisz" localSheetId="13" hidden="1">#REF!</definedName>
    <definedName name="_fweisz" localSheetId="20" hidden="1">#REF!</definedName>
    <definedName name="_fweisz" localSheetId="21" hidden="1">#REF!</definedName>
    <definedName name="_fweisz" hidden="1">#REF!</definedName>
    <definedName name="_fwleil" localSheetId="14" hidden="1">#REF!</definedName>
    <definedName name="_fwleil" localSheetId="23" hidden="1">#REF!</definedName>
    <definedName name="_fwleil" localSheetId="15" hidden="1">#REF!</definedName>
    <definedName name="_fwleil" localSheetId="13" hidden="1">#REF!</definedName>
    <definedName name="_fwleil" localSheetId="20" hidden="1">#REF!</definedName>
    <definedName name="_fwleil" localSheetId="21" hidden="1">#REF!</definedName>
    <definedName name="_fwleil" hidden="1">#REF!</definedName>
    <definedName name="_fwlle2" localSheetId="14" hidden="1">#REF!</definedName>
    <definedName name="_fwlle2" localSheetId="23" hidden="1">#REF!</definedName>
    <definedName name="_fwlle2" localSheetId="15" hidden="1">#REF!</definedName>
    <definedName name="_fwlle2" localSheetId="13" hidden="1">#REF!</definedName>
    <definedName name="_fwlle2" localSheetId="20" hidden="1">#REF!</definedName>
    <definedName name="_fwlle2" localSheetId="21" hidden="1">#REF!</definedName>
    <definedName name="_fwlle2" hidden="1">#REF!</definedName>
    <definedName name="_fwoefoif" localSheetId="14" hidden="1">#REF!</definedName>
    <definedName name="_fwoefoif" localSheetId="23" hidden="1">#REF!</definedName>
    <definedName name="_fwoefoif" localSheetId="15" hidden="1">#REF!</definedName>
    <definedName name="_fwoefoif" localSheetId="13" hidden="1">#REF!</definedName>
    <definedName name="_fwoefoif" localSheetId="20" hidden="1">#REF!</definedName>
    <definedName name="_fwoefoif" localSheetId="21" hidden="1">#REF!</definedName>
    <definedName name="_fwoefoif" hidden="1">#REF!</definedName>
    <definedName name="_fzieoif" localSheetId="14" hidden="1">#REF!</definedName>
    <definedName name="_fzieoif" localSheetId="23" hidden="1">#REF!</definedName>
    <definedName name="_fzieoif" localSheetId="15" hidden="1">#REF!</definedName>
    <definedName name="_fzieoif" localSheetId="13" hidden="1">#REF!</definedName>
    <definedName name="_fzieoif" localSheetId="20" hidden="1">#REF!</definedName>
    <definedName name="_fzieoif" localSheetId="21" hidden="1">#REF!</definedName>
    <definedName name="_fzieoif" hidden="1">#REF!</definedName>
    <definedName name="_g2llil" localSheetId="14" hidden="1">#REF!</definedName>
    <definedName name="_g2llil" localSheetId="23" hidden="1">#REF!</definedName>
    <definedName name="_g2llil" localSheetId="15" hidden="1">#REF!</definedName>
    <definedName name="_g2llil" localSheetId="13" hidden="1">#REF!</definedName>
    <definedName name="_g2llil" localSheetId="20" hidden="1">#REF!</definedName>
    <definedName name="_g2llil" localSheetId="21" hidden="1">#REF!</definedName>
    <definedName name="_g2llil" hidden="1">#REF!</definedName>
    <definedName name="_gaile" localSheetId="14" hidden="1">#REF!</definedName>
    <definedName name="_gaile" localSheetId="23" hidden="1">#REF!</definedName>
    <definedName name="_gaile" localSheetId="15" hidden="1">#REF!</definedName>
    <definedName name="_gaile" localSheetId="13" hidden="1">#REF!</definedName>
    <definedName name="_gaile" localSheetId="20" hidden="1">#REF!</definedName>
    <definedName name="_gaile" localSheetId="21" hidden="1">#REF!</definedName>
    <definedName name="_gaile" hidden="1">#REF!</definedName>
    <definedName name="_geiaadl" localSheetId="14" hidden="1">#REF!</definedName>
    <definedName name="_geiaadl" localSheetId="23" hidden="1">#REF!</definedName>
    <definedName name="_geiaadl" localSheetId="15" hidden="1">#REF!</definedName>
    <definedName name="_geiaadl" localSheetId="13" hidden="1">#REF!</definedName>
    <definedName name="_geiaadl" localSheetId="20" hidden="1">#REF!</definedName>
    <definedName name="_geiaadl" localSheetId="21" hidden="1">#REF!</definedName>
    <definedName name="_geiaadl" hidden="1">#REF!</definedName>
    <definedName name="_geiggii" localSheetId="14" hidden="1">#REF!</definedName>
    <definedName name="_geiggii" localSheetId="23" hidden="1">#REF!</definedName>
    <definedName name="_geiggii" localSheetId="15" hidden="1">#REF!</definedName>
    <definedName name="_geiggii" localSheetId="13" hidden="1">#REF!</definedName>
    <definedName name="_geiggii" localSheetId="20" hidden="1">#REF!</definedName>
    <definedName name="_geiggii" localSheetId="21" hidden="1">#REF!</definedName>
    <definedName name="_geiggii" hidden="1">#REF!</definedName>
    <definedName name="_geiila" localSheetId="14" hidden="1">#REF!</definedName>
    <definedName name="_geiila" localSheetId="23" hidden="1">#REF!</definedName>
    <definedName name="_geiila" localSheetId="15" hidden="1">#REF!</definedName>
    <definedName name="_geiila" localSheetId="13" hidden="1">#REF!</definedName>
    <definedName name="_geiila" localSheetId="20" hidden="1">#REF!</definedName>
    <definedName name="_geiila" localSheetId="21" hidden="1">#REF!</definedName>
    <definedName name="_geiila" hidden="1">#REF!</definedName>
    <definedName name="_geild" localSheetId="14" hidden="1">#REF!</definedName>
    <definedName name="_geild" localSheetId="23" hidden="1">#REF!</definedName>
    <definedName name="_geild" localSheetId="15" hidden="1">#REF!</definedName>
    <definedName name="_geild" localSheetId="13" hidden="1">#REF!</definedName>
    <definedName name="_geild" localSheetId="20" hidden="1">#REF!</definedName>
    <definedName name="_geild" localSheetId="21" hidden="1">#REF!</definedName>
    <definedName name="_geild" hidden="1">#REF!</definedName>
    <definedName name="_geili" localSheetId="14" hidden="1">#REF!</definedName>
    <definedName name="_geili" localSheetId="23" hidden="1">#REF!</definedName>
    <definedName name="_geili" localSheetId="15" hidden="1">#REF!</definedName>
    <definedName name="_geili" localSheetId="13" hidden="1">#REF!</definedName>
    <definedName name="_geili" localSheetId="20" hidden="1">#REF!</definedName>
    <definedName name="_geili" localSheetId="21" hidden="1">#REF!</definedName>
    <definedName name="_geili" hidden="1">#REF!</definedName>
    <definedName name="_geill" localSheetId="14" hidden="1">#REF!</definedName>
    <definedName name="_geill" localSheetId="23" hidden="1">#REF!</definedName>
    <definedName name="_geill" localSheetId="15" hidden="1">#REF!</definedName>
    <definedName name="_geill" localSheetId="13" hidden="1">#REF!</definedName>
    <definedName name="_geill" localSheetId="20" hidden="1">#REF!</definedName>
    <definedName name="_geill" localSheetId="21" hidden="1">#REF!</definedName>
    <definedName name="_geill" hidden="1">#REF!</definedName>
    <definedName name="_geilzed" localSheetId="14" hidden="1">#REF!</definedName>
    <definedName name="_geilzed" localSheetId="23" hidden="1">#REF!</definedName>
    <definedName name="_geilzed" localSheetId="15" hidden="1">#REF!</definedName>
    <definedName name="_geilzed" localSheetId="13" hidden="1">#REF!</definedName>
    <definedName name="_geilzed" localSheetId="20" hidden="1">#REF!</definedName>
    <definedName name="_geilzed" localSheetId="21" hidden="1">#REF!</definedName>
    <definedName name="_geilzed" hidden="1">#REF!</definedName>
    <definedName name="_gerril" localSheetId="14" hidden="1">#REF!</definedName>
    <definedName name="_gerril" localSheetId="23" hidden="1">#REF!</definedName>
    <definedName name="_gerril" localSheetId="15" hidden="1">#REF!</definedName>
    <definedName name="_gerril" localSheetId="13" hidden="1">#REF!</definedName>
    <definedName name="_gerril" localSheetId="20" hidden="1">#REF!</definedName>
    <definedName name="_gerril" localSheetId="21" hidden="1">#REF!</definedName>
    <definedName name="_gerril" hidden="1">#REF!</definedName>
    <definedName name="_gfhoioi" localSheetId="14" hidden="1">#REF!</definedName>
    <definedName name="_gfhoioi" localSheetId="23" hidden="1">#REF!</definedName>
    <definedName name="_gfhoioi" localSheetId="15" hidden="1">#REF!</definedName>
    <definedName name="_gfhoioi" localSheetId="13" hidden="1">#REF!</definedName>
    <definedName name="_gfhoioi" localSheetId="20" hidden="1">#REF!</definedName>
    <definedName name="_gfhoioi" localSheetId="21" hidden="1">#REF!</definedName>
    <definedName name="_gfhoioi" hidden="1">#REF!</definedName>
    <definedName name="_ggaile" localSheetId="14" hidden="1">#REF!</definedName>
    <definedName name="_ggaile" localSheetId="23" hidden="1">#REF!</definedName>
    <definedName name="_ggaile" localSheetId="15" hidden="1">#REF!</definedName>
    <definedName name="_ggaile" localSheetId="13" hidden="1">#REF!</definedName>
    <definedName name="_ggaile" localSheetId="20" hidden="1">#REF!</definedName>
    <definedName name="_ggaile" localSheetId="21" hidden="1">#REF!</definedName>
    <definedName name="_ggaile" hidden="1">#REF!</definedName>
    <definedName name="_ghihil" localSheetId="14" hidden="1">#REF!</definedName>
    <definedName name="_ghihil" localSheetId="23" hidden="1">#REF!</definedName>
    <definedName name="_ghihil" localSheetId="15" hidden="1">#REF!</definedName>
    <definedName name="_ghihil" localSheetId="13" hidden="1">#REF!</definedName>
    <definedName name="_ghihil" localSheetId="20" hidden="1">#REF!</definedName>
    <definedName name="_ghihil" localSheetId="21" hidden="1">#REF!</definedName>
    <definedName name="_ghihil" hidden="1">#REF!</definedName>
    <definedName name="_gielzld" localSheetId="14" hidden="1">#REF!</definedName>
    <definedName name="_gielzld" localSheetId="23" hidden="1">#REF!</definedName>
    <definedName name="_gielzld" localSheetId="15" hidden="1">#REF!</definedName>
    <definedName name="_gielzld" localSheetId="13" hidden="1">#REF!</definedName>
    <definedName name="_gielzld" localSheetId="20" hidden="1">#REF!</definedName>
    <definedName name="_gielzld" localSheetId="21" hidden="1">#REF!</definedName>
    <definedName name="_gielzld" hidden="1">#REF!</definedName>
    <definedName name="_gierlaz" localSheetId="14" hidden="1">#REF!</definedName>
    <definedName name="_gierlaz" localSheetId="23" hidden="1">#REF!</definedName>
    <definedName name="_gierlaz" localSheetId="15" hidden="1">#REF!</definedName>
    <definedName name="_gierlaz" localSheetId="13" hidden="1">#REF!</definedName>
    <definedName name="_gierlaz" localSheetId="20" hidden="1">#REF!</definedName>
    <definedName name="_gierlaz" localSheetId="21" hidden="1">#REF!</definedName>
    <definedName name="_gierlaz" hidden="1">#REF!</definedName>
    <definedName name="_giigie" localSheetId="14" hidden="1">#REF!</definedName>
    <definedName name="_giigie" localSheetId="23" hidden="1">#REF!</definedName>
    <definedName name="_giigie" localSheetId="15" hidden="1">#REF!</definedName>
    <definedName name="_giigie" localSheetId="13" hidden="1">#REF!</definedName>
    <definedName name="_giigie" localSheetId="20" hidden="1">#REF!</definedName>
    <definedName name="_giigie" localSheetId="21" hidden="1">#REF!</definedName>
    <definedName name="_giigie" hidden="1">#REF!</definedName>
    <definedName name="_gill" localSheetId="14" hidden="1">#REF!</definedName>
    <definedName name="_gill" localSheetId="23" hidden="1">#REF!</definedName>
    <definedName name="_gill" localSheetId="15" hidden="1">#REF!</definedName>
    <definedName name="_gill" localSheetId="13" hidden="1">#REF!</definedName>
    <definedName name="_gill" localSheetId="20" hidden="1">#REF!</definedName>
    <definedName name="_gill" localSheetId="21" hidden="1">#REF!</definedName>
    <definedName name="_gill" hidden="1">#REF!</definedName>
    <definedName name="_gkjqi" localSheetId="14" hidden="1">#REF!</definedName>
    <definedName name="_gkjqi" localSheetId="23" hidden="1">#REF!</definedName>
    <definedName name="_gkjqi" localSheetId="15" hidden="1">#REF!</definedName>
    <definedName name="_gkjqi" localSheetId="13" hidden="1">#REF!</definedName>
    <definedName name="_gkjqi" localSheetId="20" hidden="1">#REF!</definedName>
    <definedName name="_gkjqi" localSheetId="21" hidden="1">#REF!</definedName>
    <definedName name="_gkjqi" hidden="1">#REF!</definedName>
    <definedName name="_gnandifi" localSheetId="14" hidden="1">#REF!</definedName>
    <definedName name="_gnandifi" localSheetId="23" hidden="1">#REF!</definedName>
    <definedName name="_gnandifi" localSheetId="15" hidden="1">#REF!</definedName>
    <definedName name="_gnandifi" localSheetId="13" hidden="1">#REF!</definedName>
    <definedName name="_gnandifi" localSheetId="20" hidden="1">#REF!</definedName>
    <definedName name="_gnandifi" localSheetId="21" hidden="1">#REF!</definedName>
    <definedName name="_gnandifi" hidden="1">#REF!</definedName>
    <definedName name="_gqill" localSheetId="14" hidden="1">#REF!</definedName>
    <definedName name="_gqill" localSheetId="23" hidden="1">#REF!</definedName>
    <definedName name="_gqill" localSheetId="15" hidden="1">#REF!</definedName>
    <definedName name="_gqill" localSheetId="13" hidden="1">#REF!</definedName>
    <definedName name="_gqill" localSheetId="20" hidden="1">#REF!</definedName>
    <definedName name="_gqill" localSheetId="21" hidden="1">#REF!</definedName>
    <definedName name="_gqill" hidden="1">#REF!</definedName>
    <definedName name="_hhill" localSheetId="14" hidden="1">#REF!</definedName>
    <definedName name="_hhill" localSheetId="23" hidden="1">#REF!</definedName>
    <definedName name="_hhill" localSheetId="15" hidden="1">#REF!</definedName>
    <definedName name="_hhill" localSheetId="13" hidden="1">#REF!</definedName>
    <definedName name="_hhill" localSheetId="20" hidden="1">#REF!</definedName>
    <definedName name="_hhill" localSheetId="21" hidden="1">#REF!</definedName>
    <definedName name="_hhill" hidden="1">#REF!</definedName>
    <definedName name="_hierl" localSheetId="14" hidden="1">#REF!</definedName>
    <definedName name="_hierl" localSheetId="23" hidden="1">#REF!</definedName>
    <definedName name="_hierl" localSheetId="15" hidden="1">#REF!</definedName>
    <definedName name="_hierl" localSheetId="13" hidden="1">#REF!</definedName>
    <definedName name="_hierl" localSheetId="20" hidden="1">#REF!</definedName>
    <definedName name="_hierl" localSheetId="21" hidden="1">#REF!</definedName>
    <definedName name="_hierl" hidden="1">#REF!</definedName>
    <definedName name="_hill" localSheetId="14" hidden="1">#REF!</definedName>
    <definedName name="_hill" localSheetId="23" hidden="1">#REF!</definedName>
    <definedName name="_hill" localSheetId="15" hidden="1">#REF!</definedName>
    <definedName name="_hill" localSheetId="13" hidden="1">#REF!</definedName>
    <definedName name="_hill" localSheetId="20" hidden="1">#REF!</definedName>
    <definedName name="_hill" localSheetId="21" hidden="1">#REF!</definedName>
    <definedName name="_hill" hidden="1">#REF!</definedName>
    <definedName name="_hollister" localSheetId="14" hidden="1">#REF!</definedName>
    <definedName name="_hollister" localSheetId="23" hidden="1">#REF!</definedName>
    <definedName name="_hollister" localSheetId="15" hidden="1">#REF!</definedName>
    <definedName name="_hollister" localSheetId="13" hidden="1">#REF!</definedName>
    <definedName name="_hollister" localSheetId="20" hidden="1">#REF!</definedName>
    <definedName name="_hollister" localSheetId="21" hidden="1">#REF!</definedName>
    <definedName name="_hollister" hidden="1">#REF!</definedName>
    <definedName name="_iceberg" localSheetId="14" hidden="1">#REF!</definedName>
    <definedName name="_iceberg" localSheetId="23" hidden="1">#REF!</definedName>
    <definedName name="_iceberg" localSheetId="15" hidden="1">#REF!</definedName>
    <definedName name="_iceberg" localSheetId="13" hidden="1">#REF!</definedName>
    <definedName name="_iceberg" localSheetId="20" hidden="1">#REF!</definedName>
    <definedName name="_iceberg" localSheetId="21" hidden="1">#REF!</definedName>
    <definedName name="_iceberg" hidden="1">#REF!</definedName>
    <definedName name="_iiieepp" localSheetId="14" hidden="1">#REF!</definedName>
    <definedName name="_iiieepp" localSheetId="23" hidden="1">#REF!</definedName>
    <definedName name="_iiieepp" localSheetId="15" hidden="1">#REF!</definedName>
    <definedName name="_iiieepp" localSheetId="13" hidden="1">#REF!</definedName>
    <definedName name="_iiieepp" localSheetId="20" hidden="1">#REF!</definedName>
    <definedName name="_iiieepp" localSheetId="21" hidden="1">#REF!</definedName>
    <definedName name="_iiieepp" hidden="1">#REF!</definedName>
    <definedName name="_iiildni" localSheetId="14" hidden="1">#REF!</definedName>
    <definedName name="_iiildni" localSheetId="23" hidden="1">#REF!</definedName>
    <definedName name="_iiildni" localSheetId="15" hidden="1">#REF!</definedName>
    <definedName name="_iiildni" localSheetId="13" hidden="1">#REF!</definedName>
    <definedName name="_iiildni" localSheetId="20" hidden="1">#REF!</definedName>
    <definedName name="_iiildni" localSheetId="21" hidden="1">#REF!</definedName>
    <definedName name="_iiildni" hidden="1">#REF!</definedName>
    <definedName name="_iiilel" localSheetId="14" hidden="1">#REF!</definedName>
    <definedName name="_iiilel" localSheetId="23" hidden="1">#REF!</definedName>
    <definedName name="_iiilel" localSheetId="15" hidden="1">#REF!</definedName>
    <definedName name="_iiilel" localSheetId="13" hidden="1">#REF!</definedName>
    <definedName name="_iiilel" localSheetId="20" hidden="1">#REF!</definedName>
    <definedName name="_iiilel" localSheetId="21" hidden="1">#REF!</definedName>
    <definedName name="_iiilel" hidden="1">#REF!</definedName>
    <definedName name="_iill" localSheetId="14" hidden="1">#REF!</definedName>
    <definedName name="_iill" localSheetId="23" hidden="1">#REF!</definedName>
    <definedName name="_iill" localSheetId="15" hidden="1">#REF!</definedName>
    <definedName name="_iill" localSheetId="13" hidden="1">#REF!</definedName>
    <definedName name="_iill" localSheetId="20" hidden="1">#REF!</definedName>
    <definedName name="_iill" localSheetId="21" hidden="1">#REF!</definedName>
    <definedName name="_iill" hidden="1">#REF!</definedName>
    <definedName name="_ikiidl" localSheetId="14" hidden="1">#REF!</definedName>
    <definedName name="_ikiidl" localSheetId="23" hidden="1">#REF!</definedName>
    <definedName name="_ikiidl" localSheetId="15" hidden="1">#REF!</definedName>
    <definedName name="_ikiidl" localSheetId="13" hidden="1">#REF!</definedName>
    <definedName name="_ikiidl" localSheetId="20" hidden="1">#REF!</definedName>
    <definedName name="_ikiidl" localSheetId="21" hidden="1">#REF!</definedName>
    <definedName name="_ikiidl" hidden="1">#REF!</definedName>
    <definedName name="_ilikilk" localSheetId="14" hidden="1">#REF!</definedName>
    <definedName name="_ilikilk" localSheetId="23" hidden="1">#REF!</definedName>
    <definedName name="_ilikilk" localSheetId="15" hidden="1">#REF!</definedName>
    <definedName name="_ilikilk" localSheetId="13" hidden="1">#REF!</definedName>
    <definedName name="_ilikilk" localSheetId="20" hidden="1">#REF!</definedName>
    <definedName name="_ilikilk" localSheetId="21" hidden="1">#REF!</definedName>
    <definedName name="_ilikilk" hidden="1">#REF!</definedName>
    <definedName name="_iofwwoi" localSheetId="14" hidden="1">#REF!</definedName>
    <definedName name="_iofwwoi" localSheetId="23" hidden="1">#REF!</definedName>
    <definedName name="_iofwwoi" localSheetId="15" hidden="1">#REF!</definedName>
    <definedName name="_iofwwoi" localSheetId="13" hidden="1">#REF!</definedName>
    <definedName name="_iofwwoi" localSheetId="20" hidden="1">#REF!</definedName>
    <definedName name="_iofwwoi" localSheetId="21" hidden="1">#REF!</definedName>
    <definedName name="_iofwwoi" hidden="1">#REF!</definedName>
    <definedName name="_ioioioo" localSheetId="14" hidden="1">#REF!</definedName>
    <definedName name="_ioioioo" localSheetId="23" hidden="1">#REF!</definedName>
    <definedName name="_ioioioo" localSheetId="15" hidden="1">#REF!</definedName>
    <definedName name="_ioioioo" localSheetId="13" hidden="1">#REF!</definedName>
    <definedName name="_ioioioo" localSheetId="20" hidden="1">#REF!</definedName>
    <definedName name="_ioioioo" localSheetId="21" hidden="1">#REF!</definedName>
    <definedName name="_ioioioo" hidden="1">#REF!</definedName>
    <definedName name="_ioiwey" localSheetId="14" hidden="1">#REF!</definedName>
    <definedName name="_ioiwey" localSheetId="23" hidden="1">#REF!</definedName>
    <definedName name="_ioiwey" localSheetId="15" hidden="1">#REF!</definedName>
    <definedName name="_ioiwey" localSheetId="13" hidden="1">#REF!</definedName>
    <definedName name="_ioiwey" localSheetId="20" hidden="1">#REF!</definedName>
    <definedName name="_ioiwey" localSheetId="21" hidden="1">#REF!</definedName>
    <definedName name="_ioiwey" hidden="1">#REF!</definedName>
    <definedName name="_ippipq" localSheetId="14" hidden="1">#REF!</definedName>
    <definedName name="_ippipq" localSheetId="23" hidden="1">#REF!</definedName>
    <definedName name="_ippipq" localSheetId="15" hidden="1">#REF!</definedName>
    <definedName name="_ippipq" localSheetId="13" hidden="1">#REF!</definedName>
    <definedName name="_ippipq" localSheetId="20" hidden="1">#REF!</definedName>
    <definedName name="_ippipq" localSheetId="21" hidden="1">#REF!</definedName>
    <definedName name="_ippipq" hidden="1">#REF!</definedName>
    <definedName name="_ixxidil" localSheetId="14" hidden="1">#REF!</definedName>
    <definedName name="_ixxidil" localSheetId="23" hidden="1">#REF!</definedName>
    <definedName name="_ixxidil" localSheetId="15" hidden="1">#REF!</definedName>
    <definedName name="_ixxidil" localSheetId="13" hidden="1">#REF!</definedName>
    <definedName name="_ixxidil" localSheetId="20" hidden="1">#REF!</definedName>
    <definedName name="_ixxidil" localSheetId="21" hidden="1">#REF!</definedName>
    <definedName name="_ixxidil" hidden="1">#REF!</definedName>
    <definedName name="_jill" localSheetId="14" hidden="1">#REF!</definedName>
    <definedName name="_jill" localSheetId="23" hidden="1">#REF!</definedName>
    <definedName name="_jill" localSheetId="15" hidden="1">#REF!</definedName>
    <definedName name="_jill" localSheetId="13" hidden="1">#REF!</definedName>
    <definedName name="_jill" localSheetId="20" hidden="1">#REF!</definedName>
    <definedName name="_jill" localSheetId="21" hidden="1">#REF!</definedName>
    <definedName name="_jill" hidden="1">#REF!</definedName>
    <definedName name="_KD2" localSheetId="14" hidden="1">#REF!</definedName>
    <definedName name="_KD2" localSheetId="23" hidden="1">#REF!</definedName>
    <definedName name="_KD2" localSheetId="15" hidden="1">#REF!</definedName>
    <definedName name="_KD2" localSheetId="13" hidden="1">#REF!</definedName>
    <definedName name="_KD2" localSheetId="20" hidden="1">#REF!</definedName>
    <definedName name="_KD2" localSheetId="21" hidden="1">#REF!</definedName>
    <definedName name="_KD2" hidden="1">#REF!</definedName>
    <definedName name="_KD3" localSheetId="14" hidden="1">#REF!</definedName>
    <definedName name="_KD3" localSheetId="23" hidden="1">#REF!</definedName>
    <definedName name="_KD3" localSheetId="15" hidden="1">#REF!</definedName>
    <definedName name="_KD3" localSheetId="13" hidden="1">#REF!</definedName>
    <definedName name="_KD3" localSheetId="20" hidden="1">#REF!</definedName>
    <definedName name="_KD3" localSheetId="21" hidden="1">#REF!</definedName>
    <definedName name="_KD3" hidden="1">#REF!</definedName>
    <definedName name="_kdfdsd" localSheetId="14" hidden="1">#REF!</definedName>
    <definedName name="_kdfdsd" localSheetId="23" hidden="1">#REF!</definedName>
    <definedName name="_kdfdsd" localSheetId="15" hidden="1">#REF!</definedName>
    <definedName name="_kdfdsd" localSheetId="13" hidden="1">#REF!</definedName>
    <definedName name="_kdfdsd" localSheetId="20" hidden="1">#REF!</definedName>
    <definedName name="_kdfdsd" localSheetId="21" hidden="1">#REF!</definedName>
    <definedName name="_kdfdsd" hidden="1">#REF!</definedName>
    <definedName name="_kdfflfe" localSheetId="14" hidden="1">#REF!</definedName>
    <definedName name="_kdfflfe" localSheetId="23" hidden="1">#REF!</definedName>
    <definedName name="_kdfflfe" localSheetId="15" hidden="1">#REF!</definedName>
    <definedName name="_kdfflfe" localSheetId="13" hidden="1">#REF!</definedName>
    <definedName name="_kdfflfe" localSheetId="20" hidden="1">#REF!</definedName>
    <definedName name="_kdfflfe" localSheetId="21" hidden="1">#REF!</definedName>
    <definedName name="_kdfflfe" hidden="1">#REF!</definedName>
    <definedName name="_kdfleof" localSheetId="14" hidden="1">#REF!</definedName>
    <definedName name="_kdfleof" localSheetId="23" hidden="1">#REF!</definedName>
    <definedName name="_kdfleof" localSheetId="15" hidden="1">#REF!</definedName>
    <definedName name="_kdfleof" localSheetId="13" hidden="1">#REF!</definedName>
    <definedName name="_kdfleof" localSheetId="20" hidden="1">#REF!</definedName>
    <definedName name="_kdfleof" localSheetId="21" hidden="1">#REF!</definedName>
    <definedName name="_kdfleof" hidden="1">#REF!</definedName>
    <definedName name="_kdfloi3" localSheetId="14" hidden="1">#REF!</definedName>
    <definedName name="_kdfloi3" localSheetId="23" hidden="1">#REF!</definedName>
    <definedName name="_kdfloi3" localSheetId="15" hidden="1">#REF!</definedName>
    <definedName name="_kdfloi3" localSheetId="13" hidden="1">#REF!</definedName>
    <definedName name="_kdfloi3" localSheetId="20" hidden="1">#REF!</definedName>
    <definedName name="_kdfloi3" localSheetId="21" hidden="1">#REF!</definedName>
    <definedName name="_kdfloi3" hidden="1">#REF!</definedName>
    <definedName name="_keeril" localSheetId="14" hidden="1">#REF!</definedName>
    <definedName name="_keeril" localSheetId="23" hidden="1">#REF!</definedName>
    <definedName name="_keeril" localSheetId="15" hidden="1">#REF!</definedName>
    <definedName name="_keeril" localSheetId="13" hidden="1">#REF!</definedName>
    <definedName name="_keeril" localSheetId="20" hidden="1">#REF!</definedName>
    <definedName name="_keeril" localSheetId="21" hidden="1">#REF!</definedName>
    <definedName name="_keeril" hidden="1">#REF!</definedName>
    <definedName name="_keoiewo" localSheetId="14" hidden="1">#REF!</definedName>
    <definedName name="_keoiewo" localSheetId="23" hidden="1">#REF!</definedName>
    <definedName name="_keoiewo" localSheetId="15" hidden="1">#REF!</definedName>
    <definedName name="_keoiewo" localSheetId="13" hidden="1">#REF!</definedName>
    <definedName name="_keoiewo" localSheetId="20" hidden="1">#REF!</definedName>
    <definedName name="_keoiewo" localSheetId="21" hidden="1">#REF!</definedName>
    <definedName name="_keoiewo" hidden="1">#REF!</definedName>
    <definedName name="_Key1" localSheetId="14" hidden="1">#REF!</definedName>
    <definedName name="_Key1" localSheetId="23" hidden="1">#REF!</definedName>
    <definedName name="_Key1" localSheetId="15" hidden="1">#REF!</definedName>
    <definedName name="_Key1" localSheetId="13" hidden="1">#REF!</definedName>
    <definedName name="_Key1" localSheetId="20" hidden="1">#REF!</definedName>
    <definedName name="_Key1" localSheetId="21" hidden="1">#REF!</definedName>
    <definedName name="_Key1" hidden="1">#REF!</definedName>
    <definedName name="_Key2" localSheetId="14" hidden="1">#REF!</definedName>
    <definedName name="_Key2" localSheetId="23" hidden="1">#REF!</definedName>
    <definedName name="_Key2" localSheetId="15" hidden="1">#REF!</definedName>
    <definedName name="_Key2" localSheetId="13" hidden="1">#REF!</definedName>
    <definedName name="_Key2" localSheetId="20" hidden="1">#REF!</definedName>
    <definedName name="_Key2" localSheetId="21" hidden="1">#REF!</definedName>
    <definedName name="_Key2" hidden="1">#REF!</definedName>
    <definedName name="_key21" localSheetId="14" hidden="1">[2]조명시설!#REF!</definedName>
    <definedName name="_key21" localSheetId="23" hidden="1">[2]조명시설!#REF!</definedName>
    <definedName name="_key21" localSheetId="15" hidden="1">[2]조명시설!#REF!</definedName>
    <definedName name="_key21" localSheetId="13" hidden="1">[2]조명시설!#REF!</definedName>
    <definedName name="_key21" localSheetId="20" hidden="1">[2]조명시설!#REF!</definedName>
    <definedName name="_key21" localSheetId="21" hidden="1">[2]조명시설!#REF!</definedName>
    <definedName name="_key21" hidden="1">[2]조명시설!#REF!</definedName>
    <definedName name="_kfkf" localSheetId="14" hidden="1">#REF!</definedName>
    <definedName name="_kfkf" localSheetId="23" hidden="1">#REF!</definedName>
    <definedName name="_kfkf" localSheetId="15" hidden="1">#REF!</definedName>
    <definedName name="_kfkf" localSheetId="13" hidden="1">#REF!</definedName>
    <definedName name="_kfkf" localSheetId="20" hidden="1">#REF!</definedName>
    <definedName name="_kfkf" localSheetId="21" hidden="1">#REF!</definedName>
    <definedName name="_kfkf" hidden="1">#REF!</definedName>
    <definedName name="_kill" localSheetId="14" hidden="1">#REF!</definedName>
    <definedName name="_kill" localSheetId="23" hidden="1">#REF!</definedName>
    <definedName name="_kill" localSheetId="15" hidden="1">#REF!</definedName>
    <definedName name="_kill" localSheetId="13" hidden="1">#REF!</definedName>
    <definedName name="_kill" localSheetId="20" hidden="1">#REF!</definedName>
    <definedName name="_kill" localSheetId="21" hidden="1">#REF!</definedName>
    <definedName name="_kill" hidden="1">#REF!</definedName>
    <definedName name="_KK2" localSheetId="14" hidden="1">#REF!</definedName>
    <definedName name="_KK2" localSheetId="23" hidden="1">#REF!</definedName>
    <definedName name="_KK2" localSheetId="15" hidden="1">#REF!</definedName>
    <definedName name="_KK2" localSheetId="13" hidden="1">#REF!</definedName>
    <definedName name="_KK2" localSheetId="20" hidden="1">#REF!</definedName>
    <definedName name="_KK2" localSheetId="21" hidden="1">#REF!</definedName>
    <definedName name="_KK2" hidden="1">#REF!</definedName>
    <definedName name="_KK3" localSheetId="14" hidden="1">#REF!</definedName>
    <definedName name="_KK3" localSheetId="23" hidden="1">#REF!</definedName>
    <definedName name="_KK3" localSheetId="15" hidden="1">#REF!</definedName>
    <definedName name="_KK3" localSheetId="13" hidden="1">#REF!</definedName>
    <definedName name="_KK3" localSheetId="20" hidden="1">#REF!</definedName>
    <definedName name="_KK3" localSheetId="21" hidden="1">#REF!</definedName>
    <definedName name="_KK3" hidden="1">#REF!</definedName>
    <definedName name="_kkiil" localSheetId="14" hidden="1">#REF!</definedName>
    <definedName name="_kkiil" localSheetId="23" hidden="1">#REF!</definedName>
    <definedName name="_kkiil" localSheetId="15" hidden="1">#REF!</definedName>
    <definedName name="_kkiil" localSheetId="13" hidden="1">#REF!</definedName>
    <definedName name="_kkiil" localSheetId="20" hidden="1">#REF!</definedName>
    <definedName name="_kkiil" localSheetId="21" hidden="1">#REF!</definedName>
    <definedName name="_kkiil" hidden="1">#REF!</definedName>
    <definedName name="_kkillli" localSheetId="14" hidden="1">#REF!</definedName>
    <definedName name="_kkillli" localSheetId="23" hidden="1">#REF!</definedName>
    <definedName name="_kkillli" localSheetId="15" hidden="1">#REF!</definedName>
    <definedName name="_kkillli" localSheetId="13" hidden="1">#REF!</definedName>
    <definedName name="_kkillli" localSheetId="20" hidden="1">#REF!</definedName>
    <definedName name="_kkillli" localSheetId="21" hidden="1">#REF!</definedName>
    <definedName name="_kkillli" hidden="1">#REF!</definedName>
    <definedName name="_levis" localSheetId="14" hidden="1">#REF!</definedName>
    <definedName name="_levis" localSheetId="23" hidden="1">#REF!</definedName>
    <definedName name="_levis" localSheetId="15" hidden="1">#REF!</definedName>
    <definedName name="_levis" localSheetId="13" hidden="1">#REF!</definedName>
    <definedName name="_levis" localSheetId="20" hidden="1">#REF!</definedName>
    <definedName name="_levis" localSheetId="21" hidden="1">#REF!</definedName>
    <definedName name="_levis" hidden="1">#REF!</definedName>
    <definedName name="_lielsz" localSheetId="14" hidden="1">#REF!</definedName>
    <definedName name="_lielsz" localSheetId="23" hidden="1">#REF!</definedName>
    <definedName name="_lielsz" localSheetId="15" hidden="1">#REF!</definedName>
    <definedName name="_lielsz" localSheetId="13" hidden="1">#REF!</definedName>
    <definedName name="_lielsz" localSheetId="20" hidden="1">#REF!</definedName>
    <definedName name="_lielsz" localSheetId="21" hidden="1">#REF!</definedName>
    <definedName name="_lielsz" hidden="1">#REF!</definedName>
    <definedName name="_lill" localSheetId="14" hidden="1">#REF!</definedName>
    <definedName name="_lill" localSheetId="23" hidden="1">#REF!</definedName>
    <definedName name="_lill" localSheetId="15" hidden="1">#REF!</definedName>
    <definedName name="_lill" localSheetId="13" hidden="1">#REF!</definedName>
    <definedName name="_lill" localSheetId="20" hidden="1">#REF!</definedName>
    <definedName name="_lill" localSheetId="21" hidden="1">#REF!</definedName>
    <definedName name="_lill" hidden="1">#REF!</definedName>
    <definedName name="_MatMult_A" localSheetId="14" hidden="1">#REF!</definedName>
    <definedName name="_MatMult_A" localSheetId="23" hidden="1">#REF!</definedName>
    <definedName name="_MatMult_A" localSheetId="15" hidden="1">#REF!</definedName>
    <definedName name="_MatMult_A" localSheetId="13" hidden="1">#REF!</definedName>
    <definedName name="_MatMult_A" localSheetId="20" hidden="1">#REF!</definedName>
    <definedName name="_MatMult_A" localSheetId="21" hidden="1">#REF!</definedName>
    <definedName name="_MatMult_A" hidden="1">#REF!</definedName>
    <definedName name="_MatMult_AxB" localSheetId="14" hidden="1">#REF!</definedName>
    <definedName name="_MatMult_AxB" localSheetId="23" hidden="1">#REF!</definedName>
    <definedName name="_MatMult_AxB" localSheetId="15" hidden="1">#REF!</definedName>
    <definedName name="_MatMult_AxB" localSheetId="13" hidden="1">#REF!</definedName>
    <definedName name="_MatMult_AxB" localSheetId="20" hidden="1">#REF!</definedName>
    <definedName name="_MatMult_AxB" localSheetId="21" hidden="1">#REF!</definedName>
    <definedName name="_MatMult_AxB" hidden="1">#REF!</definedName>
    <definedName name="_MatMult_B" localSheetId="14" hidden="1">#REF!</definedName>
    <definedName name="_MatMult_B" localSheetId="23" hidden="1">#REF!</definedName>
    <definedName name="_MatMult_B" localSheetId="15" hidden="1">#REF!</definedName>
    <definedName name="_MatMult_B" localSheetId="13" hidden="1">#REF!</definedName>
    <definedName name="_MatMult_B" localSheetId="20" hidden="1">#REF!</definedName>
    <definedName name="_MatMult_B" localSheetId="21" hidden="1">#REF!</definedName>
    <definedName name="_MatMult_B" hidden="1">#REF!</definedName>
    <definedName name="_mdidkl" localSheetId="14" hidden="1">#REF!</definedName>
    <definedName name="_mdidkl" localSheetId="23" hidden="1">#REF!</definedName>
    <definedName name="_mdidkl" localSheetId="15" hidden="1">#REF!</definedName>
    <definedName name="_mdidkl" localSheetId="13" hidden="1">#REF!</definedName>
    <definedName name="_mdidkl" localSheetId="20" hidden="1">#REF!</definedName>
    <definedName name="_mdidkl" localSheetId="21" hidden="1">#REF!</definedName>
    <definedName name="_mdidkl" hidden="1">#REF!</definedName>
    <definedName name="_mdiidld" localSheetId="14" hidden="1">#REF!</definedName>
    <definedName name="_mdiidld" localSheetId="23" hidden="1">#REF!</definedName>
    <definedName name="_mdiidld" localSheetId="15" hidden="1">#REF!</definedName>
    <definedName name="_mdiidld" localSheetId="13" hidden="1">#REF!</definedName>
    <definedName name="_mdiidld" localSheetId="20" hidden="1">#REF!</definedName>
    <definedName name="_mdiidld" localSheetId="21" hidden="1">#REF!</definedName>
    <definedName name="_mdiidld" hidden="1">#REF!</definedName>
    <definedName name="_mdill" localSheetId="14" hidden="1">#REF!</definedName>
    <definedName name="_mdill" localSheetId="23" hidden="1">#REF!</definedName>
    <definedName name="_mdill" localSheetId="15" hidden="1">#REF!</definedName>
    <definedName name="_mdill" localSheetId="13" hidden="1">#REF!</definedName>
    <definedName name="_mdill" localSheetId="20" hidden="1">#REF!</definedName>
    <definedName name="_mdill" localSheetId="21" hidden="1">#REF!</definedName>
    <definedName name="_mdill" hidden="1">#REF!</definedName>
    <definedName name="_mewowo" localSheetId="14" hidden="1">#REF!</definedName>
    <definedName name="_mewowo" localSheetId="23" hidden="1">#REF!</definedName>
    <definedName name="_mewowo" localSheetId="15" hidden="1">#REF!</definedName>
    <definedName name="_mewowo" localSheetId="13" hidden="1">#REF!</definedName>
    <definedName name="_mewowo" localSheetId="20" hidden="1">#REF!</definedName>
    <definedName name="_mewowo" localSheetId="21" hidden="1">#REF!</definedName>
    <definedName name="_mewowo" hidden="1">#REF!</definedName>
    <definedName name="_mfill" localSheetId="14" hidden="1">#REF!</definedName>
    <definedName name="_mfill" localSheetId="23" hidden="1">#REF!</definedName>
    <definedName name="_mfill" localSheetId="15" hidden="1">#REF!</definedName>
    <definedName name="_mfill" localSheetId="13" hidden="1">#REF!</definedName>
    <definedName name="_mfill" localSheetId="20" hidden="1">#REF!</definedName>
    <definedName name="_mfill" localSheetId="21" hidden="1">#REF!</definedName>
    <definedName name="_mfill" hidden="1">#REF!</definedName>
    <definedName name="_mgfill" localSheetId="14" hidden="1">#REF!</definedName>
    <definedName name="_mgfill" localSheetId="23" hidden="1">#REF!</definedName>
    <definedName name="_mgfill" localSheetId="15" hidden="1">#REF!</definedName>
    <definedName name="_mgfill" localSheetId="13" hidden="1">#REF!</definedName>
    <definedName name="_mgfill" localSheetId="20" hidden="1">#REF!</definedName>
    <definedName name="_mgfill" localSheetId="21" hidden="1">#REF!</definedName>
    <definedName name="_mgfill" hidden="1">#REF!</definedName>
    <definedName name="_mielel" localSheetId="14" hidden="1">#REF!</definedName>
    <definedName name="_mielel" localSheetId="23" hidden="1">#REF!</definedName>
    <definedName name="_mielel" localSheetId="15" hidden="1">#REF!</definedName>
    <definedName name="_mielel" localSheetId="13" hidden="1">#REF!</definedName>
    <definedName name="_mielel" localSheetId="20" hidden="1">#REF!</definedName>
    <definedName name="_mielel" localSheetId="21" hidden="1">#REF!</definedName>
    <definedName name="_mielel" hidden="1">#REF!</definedName>
    <definedName name="_miilelld" localSheetId="14" hidden="1">#REF!</definedName>
    <definedName name="_miilelld" localSheetId="23" hidden="1">#REF!</definedName>
    <definedName name="_miilelld" localSheetId="15" hidden="1">#REF!</definedName>
    <definedName name="_miilelld" localSheetId="13" hidden="1">#REF!</definedName>
    <definedName name="_miilelld" localSheetId="20" hidden="1">#REF!</definedName>
    <definedName name="_miilelld" localSheetId="21" hidden="1">#REF!</definedName>
    <definedName name="_miilelld" hidden="1">#REF!</definedName>
    <definedName name="_mill" localSheetId="14" hidden="1">#REF!</definedName>
    <definedName name="_mill" localSheetId="23" hidden="1">#REF!</definedName>
    <definedName name="_mill" localSheetId="15" hidden="1">#REF!</definedName>
    <definedName name="_mill" localSheetId="13" hidden="1">#REF!</definedName>
    <definedName name="_mill" localSheetId="20" hidden="1">#REF!</definedName>
    <definedName name="_mill" localSheetId="21" hidden="1">#REF!</definedName>
    <definedName name="_mill" hidden="1">#REF!</definedName>
    <definedName name="_mqdidl" localSheetId="14" hidden="1">#REF!</definedName>
    <definedName name="_mqdidl" localSheetId="23" hidden="1">#REF!</definedName>
    <definedName name="_mqdidl" localSheetId="15" hidden="1">#REF!</definedName>
    <definedName name="_mqdidl" localSheetId="13" hidden="1">#REF!</definedName>
    <definedName name="_mqdidl" localSheetId="20" hidden="1">#REF!</definedName>
    <definedName name="_mqdidl" localSheetId="21" hidden="1">#REF!</definedName>
    <definedName name="_mqdidl" hidden="1">#REF!</definedName>
    <definedName name="_naeil" localSheetId="14" hidden="1">#REF!</definedName>
    <definedName name="_naeil" localSheetId="23" hidden="1">#REF!</definedName>
    <definedName name="_naeil" localSheetId="15" hidden="1">#REF!</definedName>
    <definedName name="_naeil" localSheetId="13" hidden="1">#REF!</definedName>
    <definedName name="_naeil" localSheetId="20" hidden="1">#REF!</definedName>
    <definedName name="_naeil" localSheetId="21" hidden="1">#REF!</definedName>
    <definedName name="_naeil" hidden="1">#REF!</definedName>
    <definedName name="_naiel" localSheetId="14" hidden="1">#REF!</definedName>
    <definedName name="_naiel" localSheetId="23" hidden="1">#REF!</definedName>
    <definedName name="_naiel" localSheetId="15" hidden="1">#REF!</definedName>
    <definedName name="_naiel" localSheetId="13" hidden="1">#REF!</definedName>
    <definedName name="_naiel" localSheetId="20" hidden="1">#REF!</definedName>
    <definedName name="_naiel" localSheetId="21" hidden="1">#REF!</definedName>
    <definedName name="_naiel" hidden="1">#REF!</definedName>
    <definedName name="_naill" localSheetId="14" hidden="1">#REF!</definedName>
    <definedName name="_naill" localSheetId="23" hidden="1">#REF!</definedName>
    <definedName name="_naill" localSheetId="15" hidden="1">#REF!</definedName>
    <definedName name="_naill" localSheetId="13" hidden="1">#REF!</definedName>
    <definedName name="_naill" localSheetId="20" hidden="1">#REF!</definedName>
    <definedName name="_naill" localSheetId="21" hidden="1">#REF!</definedName>
    <definedName name="_naill" hidden="1">#REF!</definedName>
    <definedName name="_ncikl" localSheetId="14" hidden="1">#REF!</definedName>
    <definedName name="_ncikl" localSheetId="23" hidden="1">#REF!</definedName>
    <definedName name="_ncikl" localSheetId="15" hidden="1">#REF!</definedName>
    <definedName name="_ncikl" localSheetId="13" hidden="1">#REF!</definedName>
    <definedName name="_ncikl" localSheetId="20" hidden="1">#REF!</definedName>
    <definedName name="_ncikl" localSheetId="21" hidden="1">#REF!</definedName>
    <definedName name="_ncikl" hidden="1">#REF!</definedName>
    <definedName name="_ndiel" localSheetId="14" hidden="1">#REF!</definedName>
    <definedName name="_ndiel" localSheetId="23" hidden="1">#REF!</definedName>
    <definedName name="_ndiel" localSheetId="15" hidden="1">#REF!</definedName>
    <definedName name="_ndiel" localSheetId="13" hidden="1">#REF!</definedName>
    <definedName name="_ndiel" localSheetId="20" hidden="1">#REF!</definedName>
    <definedName name="_ndiel" localSheetId="21" hidden="1">#REF!</definedName>
    <definedName name="_ndiel" hidden="1">#REF!</definedName>
    <definedName name="_ndill" localSheetId="14" hidden="1">#REF!</definedName>
    <definedName name="_ndill" localSheetId="23" hidden="1">#REF!</definedName>
    <definedName name="_ndill" localSheetId="15" hidden="1">#REF!</definedName>
    <definedName name="_ndill" localSheetId="13" hidden="1">#REF!</definedName>
    <definedName name="_ndill" localSheetId="20" hidden="1">#REF!</definedName>
    <definedName name="_ndill" localSheetId="21" hidden="1">#REF!</definedName>
    <definedName name="_ndill" hidden="1">#REF!</definedName>
    <definedName name="_ngsndi" localSheetId="14" hidden="1">#REF!</definedName>
    <definedName name="_ngsndi" localSheetId="23" hidden="1">#REF!</definedName>
    <definedName name="_ngsndi" localSheetId="15" hidden="1">#REF!</definedName>
    <definedName name="_ngsndi" localSheetId="13" hidden="1">#REF!</definedName>
    <definedName name="_ngsndi" localSheetId="20" hidden="1">#REF!</definedName>
    <definedName name="_ngsndi" localSheetId="21" hidden="1">#REF!</definedName>
    <definedName name="_ngsndi" hidden="1">#REF!</definedName>
    <definedName name="_nilei" localSheetId="14" hidden="1">#REF!</definedName>
    <definedName name="_nilei" localSheetId="23" hidden="1">#REF!</definedName>
    <definedName name="_nilei" localSheetId="15" hidden="1">#REF!</definedName>
    <definedName name="_nilei" localSheetId="13" hidden="1">#REF!</definedName>
    <definedName name="_nilei" localSheetId="20" hidden="1">#REF!</definedName>
    <definedName name="_nilei" localSheetId="21" hidden="1">#REF!</definedName>
    <definedName name="_nilei" hidden="1">#REF!</definedName>
    <definedName name="_nilief" localSheetId="14" hidden="1">#REF!</definedName>
    <definedName name="_nilief" localSheetId="23" hidden="1">#REF!</definedName>
    <definedName name="_nilief" localSheetId="15" hidden="1">#REF!</definedName>
    <definedName name="_nilief" localSheetId="13" hidden="1">#REF!</definedName>
    <definedName name="_nilief" localSheetId="20" hidden="1">#REF!</definedName>
    <definedName name="_nilief" localSheetId="21" hidden="1">#REF!</definedName>
    <definedName name="_nilief" hidden="1">#REF!</definedName>
    <definedName name="_nill" localSheetId="14" hidden="1">#REF!</definedName>
    <definedName name="_nill" localSheetId="23" hidden="1">#REF!</definedName>
    <definedName name="_nill" localSheetId="15" hidden="1">#REF!</definedName>
    <definedName name="_nill" localSheetId="13" hidden="1">#REF!</definedName>
    <definedName name="_nill" localSheetId="20" hidden="1">#REF!</definedName>
    <definedName name="_nill" localSheetId="21" hidden="1">#REF!</definedName>
    <definedName name="_nill" hidden="1">#REF!</definedName>
    <definedName name="_nsill" localSheetId="14" hidden="1">#REF!</definedName>
    <definedName name="_nsill" localSheetId="23" hidden="1">#REF!</definedName>
    <definedName name="_nsill" localSheetId="15" hidden="1">#REF!</definedName>
    <definedName name="_nsill" localSheetId="13" hidden="1">#REF!</definedName>
    <definedName name="_nsill" localSheetId="20" hidden="1">#REF!</definedName>
    <definedName name="_nsill" localSheetId="21" hidden="1">#REF!</definedName>
    <definedName name="_nsill" hidden="1">#REF!</definedName>
    <definedName name="_nsoidi" localSheetId="14" hidden="1">#REF!</definedName>
    <definedName name="_nsoidi" localSheetId="23" hidden="1">#REF!</definedName>
    <definedName name="_nsoidi" localSheetId="15" hidden="1">#REF!</definedName>
    <definedName name="_nsoidi" localSheetId="13" hidden="1">#REF!</definedName>
    <definedName name="_nsoidi" localSheetId="20" hidden="1">#REF!</definedName>
    <definedName name="_nsoidi" localSheetId="21" hidden="1">#REF!</definedName>
    <definedName name="_nsoidi" hidden="1">#REF!</definedName>
    <definedName name="_oill" localSheetId="14" hidden="1">#REF!</definedName>
    <definedName name="_oill" localSheetId="23" hidden="1">#REF!</definedName>
    <definedName name="_oill" localSheetId="15" hidden="1">#REF!</definedName>
    <definedName name="_oill" localSheetId="13" hidden="1">#REF!</definedName>
    <definedName name="_oill" localSheetId="20" hidden="1">#REF!</definedName>
    <definedName name="_oill" localSheetId="21" hidden="1">#REF!</definedName>
    <definedName name="_oill" hidden="1">#REF!</definedName>
    <definedName name="_oillu" localSheetId="14" hidden="1">#REF!</definedName>
    <definedName name="_oillu" localSheetId="23" hidden="1">#REF!</definedName>
    <definedName name="_oillu" localSheetId="15" hidden="1">#REF!</definedName>
    <definedName name="_oillu" localSheetId="13" hidden="1">#REF!</definedName>
    <definedName name="_oillu" localSheetId="20" hidden="1">#REF!</definedName>
    <definedName name="_oillu" localSheetId="21" hidden="1">#REF!</definedName>
    <definedName name="_oillu" hidden="1">#REF!</definedName>
    <definedName name="_Order1" hidden="1">255</definedName>
    <definedName name="_Order2" hidden="1">255</definedName>
    <definedName name="_paeil" localSheetId="14" hidden="1">#REF!</definedName>
    <definedName name="_paeil" localSheetId="23" hidden="1">#REF!</definedName>
    <definedName name="_paeil" localSheetId="15" hidden="1">#REF!</definedName>
    <definedName name="_paeil" localSheetId="13" hidden="1">#REF!</definedName>
    <definedName name="_paeil" localSheetId="20" hidden="1">#REF!</definedName>
    <definedName name="_paeil" localSheetId="21" hidden="1">#REF!</definedName>
    <definedName name="_paeil" hidden="1">#REF!</definedName>
    <definedName name="_paeilax" localSheetId="14" hidden="1">#REF!</definedName>
    <definedName name="_paeilax" localSheetId="23" hidden="1">#REF!</definedName>
    <definedName name="_paeilax" localSheetId="15" hidden="1">#REF!</definedName>
    <definedName name="_paeilax" localSheetId="13" hidden="1">#REF!</definedName>
    <definedName name="_paeilax" localSheetId="20" hidden="1">#REF!</definedName>
    <definedName name="_paeilax" localSheetId="21" hidden="1">#REF!</definedName>
    <definedName name="_paeilax" hidden="1">#REF!</definedName>
    <definedName name="_paielo" localSheetId="14" hidden="1">#REF!</definedName>
    <definedName name="_paielo" localSheetId="23" hidden="1">#REF!</definedName>
    <definedName name="_paielo" localSheetId="15" hidden="1">#REF!</definedName>
    <definedName name="_paielo" localSheetId="13" hidden="1">#REF!</definedName>
    <definedName name="_paielo" localSheetId="20" hidden="1">#REF!</definedName>
    <definedName name="_paielo" localSheetId="21" hidden="1">#REF!</definedName>
    <definedName name="_paielo" hidden="1">#REF!</definedName>
    <definedName name="_paiill" localSheetId="14" hidden="1">#REF!</definedName>
    <definedName name="_paiill" localSheetId="23" hidden="1">#REF!</definedName>
    <definedName name="_paiill" localSheetId="15" hidden="1">#REF!</definedName>
    <definedName name="_paiill" localSheetId="13" hidden="1">#REF!</definedName>
    <definedName name="_paiill" localSheetId="20" hidden="1">#REF!</definedName>
    <definedName name="_paiill" localSheetId="21" hidden="1">#REF!</definedName>
    <definedName name="_paiill" hidden="1">#REF!</definedName>
    <definedName name="_paile" localSheetId="14" hidden="1">#REF!</definedName>
    <definedName name="_paile" localSheetId="23" hidden="1">#REF!</definedName>
    <definedName name="_paile" localSheetId="15" hidden="1">#REF!</definedName>
    <definedName name="_paile" localSheetId="13" hidden="1">#REF!</definedName>
    <definedName name="_paile" localSheetId="20" hidden="1">#REF!</definedName>
    <definedName name="_paile" localSheetId="21" hidden="1">#REF!</definedName>
    <definedName name="_paile" hidden="1">#REF!</definedName>
    <definedName name="_paill" localSheetId="14" hidden="1">#REF!</definedName>
    <definedName name="_paill" localSheetId="23" hidden="1">#REF!</definedName>
    <definedName name="_paill" localSheetId="15" hidden="1">#REF!</definedName>
    <definedName name="_paill" localSheetId="13" hidden="1">#REF!</definedName>
    <definedName name="_paill" localSheetId="20" hidden="1">#REF!</definedName>
    <definedName name="_paill" localSheetId="21" hidden="1">#REF!</definedName>
    <definedName name="_paill" hidden="1">#REF!</definedName>
    <definedName name="_Parse_In" localSheetId="14" hidden="1">#REF!</definedName>
    <definedName name="_Parse_In" localSheetId="23" hidden="1">#REF!</definedName>
    <definedName name="_Parse_In" localSheetId="15" hidden="1">#REF!</definedName>
    <definedName name="_Parse_In" localSheetId="13" hidden="1">#REF!</definedName>
    <definedName name="_Parse_In" localSheetId="20" hidden="1">#REF!</definedName>
    <definedName name="_Parse_In" localSheetId="21" hidden="1">#REF!</definedName>
    <definedName name="_Parse_In" hidden="1">#REF!</definedName>
    <definedName name="_Parse_Out" localSheetId="14" hidden="1">[4]갑지!#REF!</definedName>
    <definedName name="_Parse_Out" localSheetId="23" hidden="1">[4]갑지!#REF!</definedName>
    <definedName name="_Parse_Out" localSheetId="15" hidden="1">[4]갑지!#REF!</definedName>
    <definedName name="_Parse_Out" localSheetId="13" hidden="1">[4]갑지!#REF!</definedName>
    <definedName name="_Parse_Out" localSheetId="20" hidden="1">[4]갑지!#REF!</definedName>
    <definedName name="_Parse_Out" localSheetId="21" hidden="1">[4]갑지!#REF!</definedName>
    <definedName name="_Parse_Out" hidden="1">[4]갑지!#REF!</definedName>
    <definedName name="_pedill" localSheetId="14" hidden="1">#REF!</definedName>
    <definedName name="_pedill" localSheetId="23" hidden="1">#REF!</definedName>
    <definedName name="_pedill" localSheetId="15" hidden="1">#REF!</definedName>
    <definedName name="_pedill" localSheetId="13" hidden="1">#REF!</definedName>
    <definedName name="_pedill" localSheetId="20" hidden="1">#REF!</definedName>
    <definedName name="_pedill" localSheetId="21" hidden="1">#REF!</definedName>
    <definedName name="_pedill" hidden="1">#REF!</definedName>
    <definedName name="_peeil" localSheetId="14" hidden="1">#REF!</definedName>
    <definedName name="_peeil" localSheetId="23" hidden="1">#REF!</definedName>
    <definedName name="_peeil" localSheetId="15" hidden="1">#REF!</definedName>
    <definedName name="_peeil" localSheetId="13" hidden="1">#REF!</definedName>
    <definedName name="_peeil" localSheetId="20" hidden="1">#REF!</definedName>
    <definedName name="_peeil" localSheetId="21" hidden="1">#REF!</definedName>
    <definedName name="_peeil" hidden="1">#REF!</definedName>
    <definedName name="_pefpepf" localSheetId="14" hidden="1">#REF!</definedName>
    <definedName name="_pefpepf" localSheetId="23" hidden="1">#REF!</definedName>
    <definedName name="_pefpepf" localSheetId="15" hidden="1">#REF!</definedName>
    <definedName name="_pefpepf" localSheetId="13" hidden="1">#REF!</definedName>
    <definedName name="_pefpepf" localSheetId="20" hidden="1">#REF!</definedName>
    <definedName name="_pefpepf" localSheetId="21" hidden="1">#REF!</definedName>
    <definedName name="_pefpepf" hidden="1">#REF!</definedName>
    <definedName name="_pegrill" localSheetId="14" hidden="1">#REF!</definedName>
    <definedName name="_pegrill" localSheetId="23" hidden="1">#REF!</definedName>
    <definedName name="_pegrill" localSheetId="15" hidden="1">#REF!</definedName>
    <definedName name="_pegrill" localSheetId="13" hidden="1">#REF!</definedName>
    <definedName name="_pegrill" localSheetId="20" hidden="1">#REF!</definedName>
    <definedName name="_pegrill" localSheetId="21" hidden="1">#REF!</definedName>
    <definedName name="_pegrill" hidden="1">#REF!</definedName>
    <definedName name="_peill" localSheetId="14" hidden="1">#REF!</definedName>
    <definedName name="_peill" localSheetId="23" hidden="1">#REF!</definedName>
    <definedName name="_peill" localSheetId="15" hidden="1">#REF!</definedName>
    <definedName name="_peill" localSheetId="13" hidden="1">#REF!</definedName>
    <definedName name="_peill" localSheetId="20" hidden="1">#REF!</definedName>
    <definedName name="_peill" localSheetId="21" hidden="1">#REF!</definedName>
    <definedName name="_peill" hidden="1">#REF!</definedName>
    <definedName name="_peip" localSheetId="14" hidden="1">#REF!</definedName>
    <definedName name="_peip" localSheetId="23" hidden="1">#REF!</definedName>
    <definedName name="_peip" localSheetId="15" hidden="1">#REF!</definedName>
    <definedName name="_peip" localSheetId="13" hidden="1">#REF!</definedName>
    <definedName name="_peip" localSheetId="20" hidden="1">#REF!</definedName>
    <definedName name="_peip" localSheetId="21" hidden="1">#REF!</definedName>
    <definedName name="_peip" hidden="1">#REF!</definedName>
    <definedName name="_peoioep" localSheetId="14" hidden="1">#REF!</definedName>
    <definedName name="_peoioep" localSheetId="23" hidden="1">#REF!</definedName>
    <definedName name="_peoioep" localSheetId="15" hidden="1">#REF!</definedName>
    <definedName name="_peoioep" localSheetId="13" hidden="1">#REF!</definedName>
    <definedName name="_peoioep" localSheetId="20" hidden="1">#REF!</definedName>
    <definedName name="_peoioep" localSheetId="21" hidden="1">#REF!</definedName>
    <definedName name="_peoioep" hidden="1">#REF!</definedName>
    <definedName name="_pepck" localSheetId="14" hidden="1">#REF!</definedName>
    <definedName name="_pepck" localSheetId="23" hidden="1">#REF!</definedName>
    <definedName name="_pepck" localSheetId="15" hidden="1">#REF!</definedName>
    <definedName name="_pepck" localSheetId="13" hidden="1">#REF!</definedName>
    <definedName name="_pepck" localSheetId="20" hidden="1">#REF!</definedName>
    <definedName name="_pepck" localSheetId="21" hidden="1">#REF!</definedName>
    <definedName name="_pepck" hidden="1">#REF!</definedName>
    <definedName name="_pepckg" localSheetId="14" hidden="1">#REF!</definedName>
    <definedName name="_pepckg" localSheetId="23" hidden="1">#REF!</definedName>
    <definedName name="_pepckg" localSheetId="15" hidden="1">#REF!</definedName>
    <definedName name="_pepckg" localSheetId="13" hidden="1">#REF!</definedName>
    <definedName name="_pepckg" localSheetId="20" hidden="1">#REF!</definedName>
    <definedName name="_pepckg" localSheetId="21" hidden="1">#REF!</definedName>
    <definedName name="_pepckg" hidden="1">#REF!</definedName>
    <definedName name="_pepeoiio" localSheetId="14" hidden="1">#REF!</definedName>
    <definedName name="_pepeoiio" localSheetId="23" hidden="1">#REF!</definedName>
    <definedName name="_pepeoiio" localSheetId="15" hidden="1">#REF!</definedName>
    <definedName name="_pepeoiio" localSheetId="13" hidden="1">#REF!</definedName>
    <definedName name="_pepeoiio" localSheetId="20" hidden="1">#REF!</definedName>
    <definedName name="_pepeoiio" localSheetId="21" hidden="1">#REF!</definedName>
    <definedName name="_pepeoiio" hidden="1">#REF!</definedName>
    <definedName name="_perig" localSheetId="14" hidden="1">#REF!</definedName>
    <definedName name="_perig" localSheetId="23" hidden="1">#REF!</definedName>
    <definedName name="_perig" localSheetId="15" hidden="1">#REF!</definedName>
    <definedName name="_perig" localSheetId="13" hidden="1">#REF!</definedName>
    <definedName name="_perig" localSheetId="20" hidden="1">#REF!</definedName>
    <definedName name="_perig" localSheetId="21" hidden="1">#REF!</definedName>
    <definedName name="_perig" hidden="1">#REF!</definedName>
    <definedName name="_perriw" localSheetId="14" hidden="1">#REF!</definedName>
    <definedName name="_perriw" localSheetId="23" hidden="1">#REF!</definedName>
    <definedName name="_perriw" localSheetId="15" hidden="1">#REF!</definedName>
    <definedName name="_perriw" localSheetId="13" hidden="1">#REF!</definedName>
    <definedName name="_perriw" localSheetId="20" hidden="1">#REF!</definedName>
    <definedName name="_perriw" localSheetId="21" hidden="1">#REF!</definedName>
    <definedName name="_perriw" hidden="1">#REF!</definedName>
    <definedName name="_pew2l" localSheetId="14" hidden="1">#REF!</definedName>
    <definedName name="_pew2l" localSheetId="23" hidden="1">#REF!</definedName>
    <definedName name="_pew2l" localSheetId="15" hidden="1">#REF!</definedName>
    <definedName name="_pew2l" localSheetId="13" hidden="1">#REF!</definedName>
    <definedName name="_pew2l" localSheetId="20" hidden="1">#REF!</definedName>
    <definedName name="_pew2l" localSheetId="21" hidden="1">#REF!</definedName>
    <definedName name="_pew2l" hidden="1">#REF!</definedName>
    <definedName name="_pfil" localSheetId="14" hidden="1">#REF!</definedName>
    <definedName name="_pfil" localSheetId="23" hidden="1">#REF!</definedName>
    <definedName name="_pfil" localSheetId="15" hidden="1">#REF!</definedName>
    <definedName name="_pfil" localSheetId="13" hidden="1">#REF!</definedName>
    <definedName name="_pfil" localSheetId="20" hidden="1">#REF!</definedName>
    <definedName name="_pfil" localSheetId="21" hidden="1">#REF!</definedName>
    <definedName name="_pfil" hidden="1">#REF!</definedName>
    <definedName name="_phkdie" localSheetId="14" hidden="1">#REF!</definedName>
    <definedName name="_phkdie" localSheetId="23" hidden="1">#REF!</definedName>
    <definedName name="_phkdie" localSheetId="15" hidden="1">#REF!</definedName>
    <definedName name="_phkdie" localSheetId="13" hidden="1">#REF!</definedName>
    <definedName name="_phkdie" localSheetId="20" hidden="1">#REF!</definedName>
    <definedName name="_phkdie" localSheetId="21" hidden="1">#REF!</definedName>
    <definedName name="_phkdie" hidden="1">#REF!</definedName>
    <definedName name="_piagli" localSheetId="14" hidden="1">#REF!</definedName>
    <definedName name="_piagli" localSheetId="23" hidden="1">#REF!</definedName>
    <definedName name="_piagli" localSheetId="15" hidden="1">#REF!</definedName>
    <definedName name="_piagli" localSheetId="13" hidden="1">#REF!</definedName>
    <definedName name="_piagli" localSheetId="20" hidden="1">#REF!</definedName>
    <definedName name="_piagli" localSheetId="21" hidden="1">#REF!</definedName>
    <definedName name="_piagli" hidden="1">#REF!</definedName>
    <definedName name="_pie2" localSheetId="14" hidden="1">#REF!</definedName>
    <definedName name="_pie2" localSheetId="23" hidden="1">#REF!</definedName>
    <definedName name="_pie2" localSheetId="15" hidden="1">#REF!</definedName>
    <definedName name="_pie2" localSheetId="13" hidden="1">#REF!</definedName>
    <definedName name="_pie2" localSheetId="20" hidden="1">#REF!</definedName>
    <definedName name="_pie2" localSheetId="21" hidden="1">#REF!</definedName>
    <definedName name="_pie2" hidden="1">#REF!</definedName>
    <definedName name="_piepg" localSheetId="14" hidden="1">#REF!</definedName>
    <definedName name="_piepg" localSheetId="23" hidden="1">#REF!</definedName>
    <definedName name="_piepg" localSheetId="15" hidden="1">#REF!</definedName>
    <definedName name="_piepg" localSheetId="13" hidden="1">#REF!</definedName>
    <definedName name="_piepg" localSheetId="20" hidden="1">#REF!</definedName>
    <definedName name="_piepg" localSheetId="21" hidden="1">#REF!</definedName>
    <definedName name="_piepg" hidden="1">#REF!</definedName>
    <definedName name="_piewoeih" localSheetId="14" hidden="1">#REF!</definedName>
    <definedName name="_piewoeih" localSheetId="23" hidden="1">#REF!</definedName>
    <definedName name="_piewoeih" localSheetId="15" hidden="1">#REF!</definedName>
    <definedName name="_piewoeih" localSheetId="13" hidden="1">#REF!</definedName>
    <definedName name="_piewoeih" localSheetId="20" hidden="1">#REF!</definedName>
    <definedName name="_piewoeih" localSheetId="21" hidden="1">#REF!</definedName>
    <definedName name="_piewoeih" hidden="1">#REF!</definedName>
    <definedName name="_pill" localSheetId="14" hidden="1">#REF!</definedName>
    <definedName name="_pill" localSheetId="23" hidden="1">#REF!</definedName>
    <definedName name="_pill" localSheetId="15" hidden="1">#REF!</definedName>
    <definedName name="_pill" localSheetId="13" hidden="1">#REF!</definedName>
    <definedName name="_pill" localSheetId="20" hidden="1">#REF!</definedName>
    <definedName name="_pill" localSheetId="21" hidden="1">#REF!</definedName>
    <definedName name="_pill" hidden="1">#REF!</definedName>
    <definedName name="_pill22" localSheetId="14" hidden="1">#REF!</definedName>
    <definedName name="_pill22" localSheetId="23" hidden="1">#REF!</definedName>
    <definedName name="_pill22" localSheetId="15" hidden="1">#REF!</definedName>
    <definedName name="_pill22" localSheetId="13" hidden="1">#REF!</definedName>
    <definedName name="_pill22" localSheetId="20" hidden="1">#REF!</definedName>
    <definedName name="_pill22" localSheetId="21" hidden="1">#REF!</definedName>
    <definedName name="_pill22" hidden="1">#REF!</definedName>
    <definedName name="_pillz" localSheetId="14" hidden="1">#REF!</definedName>
    <definedName name="_pillz" localSheetId="23" hidden="1">#REF!</definedName>
    <definedName name="_pillz" localSheetId="15" hidden="1">#REF!</definedName>
    <definedName name="_pillz" localSheetId="13" hidden="1">#REF!</definedName>
    <definedName name="_pillz" localSheetId="20" hidden="1">#REF!</definedName>
    <definedName name="_pillz" localSheetId="21" hidden="1">#REF!</definedName>
    <definedName name="_pillz" hidden="1">#REF!</definedName>
    <definedName name="_pioea" localSheetId="14" hidden="1">#REF!</definedName>
    <definedName name="_pioea" localSheetId="23" hidden="1">#REF!</definedName>
    <definedName name="_pioea" localSheetId="15" hidden="1">#REF!</definedName>
    <definedName name="_pioea" localSheetId="13" hidden="1">#REF!</definedName>
    <definedName name="_pioea" localSheetId="20" hidden="1">#REF!</definedName>
    <definedName name="_pioea" localSheetId="21" hidden="1">#REF!</definedName>
    <definedName name="_pioea" hidden="1">#REF!</definedName>
    <definedName name="_piwoeill" localSheetId="14" hidden="1">#REF!</definedName>
    <definedName name="_piwoeill" localSheetId="23" hidden="1">#REF!</definedName>
    <definedName name="_piwoeill" localSheetId="15" hidden="1">#REF!</definedName>
    <definedName name="_piwoeill" localSheetId="13" hidden="1">#REF!</definedName>
    <definedName name="_piwoeill" localSheetId="20" hidden="1">#REF!</definedName>
    <definedName name="_piwoeill" localSheetId="21" hidden="1">#REF!</definedName>
    <definedName name="_piwoeill" hidden="1">#REF!</definedName>
    <definedName name="_pjkls" localSheetId="14" hidden="1">#REF!</definedName>
    <definedName name="_pjkls" localSheetId="23" hidden="1">#REF!</definedName>
    <definedName name="_pjkls" localSheetId="15" hidden="1">#REF!</definedName>
    <definedName name="_pjkls" localSheetId="13" hidden="1">#REF!</definedName>
    <definedName name="_pjkls" localSheetId="20" hidden="1">#REF!</definedName>
    <definedName name="_pjkls" localSheetId="21" hidden="1">#REF!</definedName>
    <definedName name="_pjkls" hidden="1">#REF!</definedName>
    <definedName name="_poeisz" localSheetId="14" hidden="1">#REF!</definedName>
    <definedName name="_poeisz" localSheetId="23" hidden="1">#REF!</definedName>
    <definedName name="_poeisz" localSheetId="15" hidden="1">#REF!</definedName>
    <definedName name="_poeisz" localSheetId="13" hidden="1">#REF!</definedName>
    <definedName name="_poeisz" localSheetId="20" hidden="1">#REF!</definedName>
    <definedName name="_poeisz" localSheetId="21" hidden="1">#REF!</definedName>
    <definedName name="_poeisz" hidden="1">#REF!</definedName>
    <definedName name="_poiee" localSheetId="14" hidden="1">#REF!</definedName>
    <definedName name="_poiee" localSheetId="23" hidden="1">#REF!</definedName>
    <definedName name="_poiee" localSheetId="15" hidden="1">#REF!</definedName>
    <definedName name="_poiee" localSheetId="13" hidden="1">#REF!</definedName>
    <definedName name="_poiee" localSheetId="20" hidden="1">#REF!</definedName>
    <definedName name="_poiee" localSheetId="21" hidden="1">#REF!</definedName>
    <definedName name="_poiee" hidden="1">#REF!</definedName>
    <definedName name="_poieez" localSheetId="14" hidden="1">#REF!</definedName>
    <definedName name="_poieez" localSheetId="23" hidden="1">#REF!</definedName>
    <definedName name="_poieez" localSheetId="15" hidden="1">#REF!</definedName>
    <definedName name="_poieez" localSheetId="13" hidden="1">#REF!</definedName>
    <definedName name="_poieez" localSheetId="20" hidden="1">#REF!</definedName>
    <definedName name="_poieez" localSheetId="21" hidden="1">#REF!</definedName>
    <definedName name="_poieez" hidden="1">#REF!</definedName>
    <definedName name="_poieezd" localSheetId="14" hidden="1">#REF!</definedName>
    <definedName name="_poieezd" localSheetId="23" hidden="1">#REF!</definedName>
    <definedName name="_poieezd" localSheetId="15" hidden="1">#REF!</definedName>
    <definedName name="_poieezd" localSheetId="13" hidden="1">#REF!</definedName>
    <definedName name="_poieezd" localSheetId="20" hidden="1">#REF!</definedName>
    <definedName name="_poieezd" localSheetId="21" hidden="1">#REF!</definedName>
    <definedName name="_poieezd" hidden="1">#REF!</definedName>
    <definedName name="_poieow" localSheetId="14" hidden="1">#REF!</definedName>
    <definedName name="_poieow" localSheetId="23" hidden="1">#REF!</definedName>
    <definedName name="_poieow" localSheetId="15" hidden="1">#REF!</definedName>
    <definedName name="_poieow" localSheetId="13" hidden="1">#REF!</definedName>
    <definedName name="_poieow" localSheetId="20" hidden="1">#REF!</definedName>
    <definedName name="_poieow" localSheetId="21" hidden="1">#REF!</definedName>
    <definedName name="_poieow" hidden="1">#REF!</definedName>
    <definedName name="_poill" localSheetId="14" hidden="1">#REF!</definedName>
    <definedName name="_poill" localSheetId="23" hidden="1">#REF!</definedName>
    <definedName name="_poill" localSheetId="15" hidden="1">#REF!</definedName>
    <definedName name="_poill" localSheetId="13" hidden="1">#REF!</definedName>
    <definedName name="_poill" localSheetId="20" hidden="1">#REF!</definedName>
    <definedName name="_poill" localSheetId="21" hidden="1">#REF!</definedName>
    <definedName name="_poill" hidden="1">#REF!</definedName>
    <definedName name="_poizei" localSheetId="14" hidden="1">#REF!</definedName>
    <definedName name="_poizei" localSheetId="23" hidden="1">#REF!</definedName>
    <definedName name="_poizei" localSheetId="15" hidden="1">#REF!</definedName>
    <definedName name="_poizei" localSheetId="13" hidden="1">#REF!</definedName>
    <definedName name="_poizei" localSheetId="20" hidden="1">#REF!</definedName>
    <definedName name="_poizei" localSheetId="21" hidden="1">#REF!</definedName>
    <definedName name="_poizei" hidden="1">#REF!</definedName>
    <definedName name="_poqieilz" localSheetId="14" hidden="1">#REF!</definedName>
    <definedName name="_poqieilz" localSheetId="23" hidden="1">#REF!</definedName>
    <definedName name="_poqieilz" localSheetId="15" hidden="1">#REF!</definedName>
    <definedName name="_poqieilz" localSheetId="13" hidden="1">#REF!</definedName>
    <definedName name="_poqieilz" localSheetId="20" hidden="1">#REF!</definedName>
    <definedName name="_poqieilz" localSheetId="21" hidden="1">#REF!</definedName>
    <definedName name="_poqieilz" hidden="1">#REF!</definedName>
    <definedName name="_ppill" localSheetId="14" hidden="1">#REF!</definedName>
    <definedName name="_ppill" localSheetId="23" hidden="1">#REF!</definedName>
    <definedName name="_ppill" localSheetId="15" hidden="1">#REF!</definedName>
    <definedName name="_ppill" localSheetId="13" hidden="1">#REF!</definedName>
    <definedName name="_ppill" localSheetId="20" hidden="1">#REF!</definedName>
    <definedName name="_ppill" localSheetId="21" hidden="1">#REF!</definedName>
    <definedName name="_ppill" hidden="1">#REF!</definedName>
    <definedName name="_pppeidi" localSheetId="14" hidden="1">#REF!</definedName>
    <definedName name="_pppeidi" localSheetId="23" hidden="1">#REF!</definedName>
    <definedName name="_pppeidi" localSheetId="15" hidden="1">#REF!</definedName>
    <definedName name="_pppeidi" localSheetId="13" hidden="1">#REF!</definedName>
    <definedName name="_pppeidi" localSheetId="20" hidden="1">#REF!</definedName>
    <definedName name="_pppeidi" localSheetId="21" hidden="1">#REF!</definedName>
    <definedName name="_pppeidi" hidden="1">#REF!</definedName>
    <definedName name="_ppqei" localSheetId="14" hidden="1">#REF!</definedName>
    <definedName name="_ppqei" localSheetId="23" hidden="1">#REF!</definedName>
    <definedName name="_ppqei" localSheetId="15" hidden="1">#REF!</definedName>
    <definedName name="_ppqei" localSheetId="13" hidden="1">#REF!</definedName>
    <definedName name="_ppqei" localSheetId="20" hidden="1">#REF!</definedName>
    <definedName name="_ppqei" localSheetId="21" hidden="1">#REF!</definedName>
    <definedName name="_ppqei" hidden="1">#REF!</definedName>
    <definedName name="_pqeiod" localSheetId="14" hidden="1">#REF!</definedName>
    <definedName name="_pqeiod" localSheetId="23" hidden="1">#REF!</definedName>
    <definedName name="_pqeiod" localSheetId="15" hidden="1">#REF!</definedName>
    <definedName name="_pqeiod" localSheetId="13" hidden="1">#REF!</definedName>
    <definedName name="_pqeiod" localSheetId="20" hidden="1">#REF!</definedName>
    <definedName name="_pqeiod" localSheetId="21" hidden="1">#REF!</definedName>
    <definedName name="_pqeiod" hidden="1">#REF!</definedName>
    <definedName name="_pqkslx" localSheetId="14" hidden="1">#REF!</definedName>
    <definedName name="_pqkslx" localSheetId="23" hidden="1">#REF!</definedName>
    <definedName name="_pqkslx" localSheetId="15" hidden="1">#REF!</definedName>
    <definedName name="_pqkslx" localSheetId="13" hidden="1">#REF!</definedName>
    <definedName name="_pqkslx" localSheetId="20" hidden="1">#REF!</definedName>
    <definedName name="_pqkslx" localSheetId="21" hidden="1">#REF!</definedName>
    <definedName name="_pqkslx" hidden="1">#REF!</definedName>
    <definedName name="_prada" localSheetId="14" hidden="1">#REF!</definedName>
    <definedName name="_prada" localSheetId="23" hidden="1">#REF!</definedName>
    <definedName name="_prada" localSheetId="15" hidden="1">#REF!</definedName>
    <definedName name="_prada" localSheetId="13" hidden="1">#REF!</definedName>
    <definedName name="_prada" localSheetId="20" hidden="1">#REF!</definedName>
    <definedName name="_prada" localSheetId="21" hidden="1">#REF!</definedName>
    <definedName name="_prada" hidden="1">#REF!</definedName>
    <definedName name="_psiddil" localSheetId="14" hidden="1">#REF!</definedName>
    <definedName name="_psiddil" localSheetId="23" hidden="1">#REF!</definedName>
    <definedName name="_psiddil" localSheetId="15" hidden="1">#REF!</definedName>
    <definedName name="_psiddil" localSheetId="13" hidden="1">#REF!</definedName>
    <definedName name="_psiddil" localSheetId="20" hidden="1">#REF!</definedName>
    <definedName name="_psiddil" localSheetId="21" hidden="1">#REF!</definedName>
    <definedName name="_psiddil" hidden="1">#REF!</definedName>
    <definedName name="_psill" localSheetId="14" hidden="1">#REF!</definedName>
    <definedName name="_psill" localSheetId="23" hidden="1">#REF!</definedName>
    <definedName name="_psill" localSheetId="15" hidden="1">#REF!</definedName>
    <definedName name="_psill" localSheetId="13" hidden="1">#REF!</definedName>
    <definedName name="_psill" localSheetId="20" hidden="1">#REF!</definedName>
    <definedName name="_psill" localSheetId="21" hidden="1">#REF!</definedName>
    <definedName name="_psill" hidden="1">#REF!</definedName>
    <definedName name="_qadif" localSheetId="14" hidden="1">#REF!</definedName>
    <definedName name="_qadif" localSheetId="23" hidden="1">#REF!</definedName>
    <definedName name="_qadif" localSheetId="15" hidden="1">#REF!</definedName>
    <definedName name="_qadif" localSheetId="13" hidden="1">#REF!</definedName>
    <definedName name="_qadif" localSheetId="20" hidden="1">#REF!</definedName>
    <definedName name="_qadif" localSheetId="21" hidden="1">#REF!</definedName>
    <definedName name="_qadif" hidden="1">#REF!</definedName>
    <definedName name="_qdazil" localSheetId="14" hidden="1">#REF!</definedName>
    <definedName name="_qdazil" localSheetId="23" hidden="1">#REF!</definedName>
    <definedName name="_qdazil" localSheetId="15" hidden="1">#REF!</definedName>
    <definedName name="_qdazil" localSheetId="13" hidden="1">#REF!</definedName>
    <definedName name="_qdazil" localSheetId="20" hidden="1">#REF!</definedName>
    <definedName name="_qdazil" localSheetId="21" hidden="1">#REF!</definedName>
    <definedName name="_qdazil" hidden="1">#REF!</definedName>
    <definedName name="_qeewii" localSheetId="14" hidden="1">#REF!</definedName>
    <definedName name="_qeewii" localSheetId="23" hidden="1">#REF!</definedName>
    <definedName name="_qeewii" localSheetId="15" hidden="1">#REF!</definedName>
    <definedName name="_qeewii" localSheetId="13" hidden="1">#REF!</definedName>
    <definedName name="_qeewii" localSheetId="20" hidden="1">#REF!</definedName>
    <definedName name="_qeewii" localSheetId="21" hidden="1">#REF!</definedName>
    <definedName name="_qeewii" hidden="1">#REF!</definedName>
    <definedName name="_qfjfjfep" localSheetId="14" hidden="1">#REF!</definedName>
    <definedName name="_qfjfjfep" localSheetId="23" hidden="1">#REF!</definedName>
    <definedName name="_qfjfjfep" localSheetId="15" hidden="1">#REF!</definedName>
    <definedName name="_qfjfjfep" localSheetId="13" hidden="1">#REF!</definedName>
    <definedName name="_qfjfjfep" localSheetId="20" hidden="1">#REF!</definedName>
    <definedName name="_qfjfjfep" localSheetId="21" hidden="1">#REF!</definedName>
    <definedName name="_qfjfjfep" hidden="1">#REF!</definedName>
    <definedName name="_qieox" localSheetId="14" hidden="1">#REF!</definedName>
    <definedName name="_qieox" localSheetId="23" hidden="1">#REF!</definedName>
    <definedName name="_qieox" localSheetId="15" hidden="1">#REF!</definedName>
    <definedName name="_qieox" localSheetId="13" hidden="1">#REF!</definedName>
    <definedName name="_qieox" localSheetId="20" hidden="1">#REF!</definedName>
    <definedName name="_qieox" localSheetId="21" hidden="1">#REF!</definedName>
    <definedName name="_qieox" hidden="1">#REF!</definedName>
    <definedName name="_qill" localSheetId="14" hidden="1">#REF!</definedName>
    <definedName name="_qill" localSheetId="23" hidden="1">#REF!</definedName>
    <definedName name="_qill" localSheetId="15" hidden="1">#REF!</definedName>
    <definedName name="_qill" localSheetId="13" hidden="1">#REF!</definedName>
    <definedName name="_qill" localSheetId="20" hidden="1">#REF!</definedName>
    <definedName name="_qill" localSheetId="21" hidden="1">#REF!</definedName>
    <definedName name="_qill" hidden="1">#REF!</definedName>
    <definedName name="_qixln" localSheetId="14" hidden="1">#REF!</definedName>
    <definedName name="_qixln" localSheetId="23" hidden="1">#REF!</definedName>
    <definedName name="_qixln" localSheetId="15" hidden="1">#REF!</definedName>
    <definedName name="_qixln" localSheetId="13" hidden="1">#REF!</definedName>
    <definedName name="_qixln" localSheetId="20" hidden="1">#REF!</definedName>
    <definedName name="_qixln" localSheetId="21" hidden="1">#REF!</definedName>
    <definedName name="_qixln" hidden="1">#REF!</definedName>
    <definedName name="_qkiidl" localSheetId="14" hidden="1">#REF!</definedName>
    <definedName name="_qkiidl" localSheetId="23" hidden="1">#REF!</definedName>
    <definedName name="_qkiidl" localSheetId="15" hidden="1">#REF!</definedName>
    <definedName name="_qkiidl" localSheetId="13" hidden="1">#REF!</definedName>
    <definedName name="_qkiidl" localSheetId="20" hidden="1">#REF!</definedName>
    <definedName name="_qkiidl" localSheetId="21" hidden="1">#REF!</definedName>
    <definedName name="_qkiidl" hidden="1">#REF!</definedName>
    <definedName name="_qkzkl" localSheetId="14" hidden="1">#REF!</definedName>
    <definedName name="_qkzkl" localSheetId="23" hidden="1">#REF!</definedName>
    <definedName name="_qkzkl" localSheetId="15" hidden="1">#REF!</definedName>
    <definedName name="_qkzkl" localSheetId="13" hidden="1">#REF!</definedName>
    <definedName name="_qkzkl" localSheetId="20" hidden="1">#REF!</definedName>
    <definedName name="_qkzkl" localSheetId="21" hidden="1">#REF!</definedName>
    <definedName name="_qkzkl" hidden="1">#REF!</definedName>
    <definedName name="_qlzidle" localSheetId="14" hidden="1">#REF!</definedName>
    <definedName name="_qlzidle" localSheetId="23" hidden="1">#REF!</definedName>
    <definedName name="_qlzidle" localSheetId="15" hidden="1">#REF!</definedName>
    <definedName name="_qlzidle" localSheetId="13" hidden="1">#REF!</definedName>
    <definedName name="_qlzidle" localSheetId="20" hidden="1">#REF!</definedName>
    <definedName name="_qlzidle" localSheetId="21" hidden="1">#REF!</definedName>
    <definedName name="_qlzidle" hidden="1">#REF!</definedName>
    <definedName name="_qpdieez" localSheetId="14" hidden="1">#REF!</definedName>
    <definedName name="_qpdieez" localSheetId="23" hidden="1">#REF!</definedName>
    <definedName name="_qpdieez" localSheetId="15" hidden="1">#REF!</definedName>
    <definedName name="_qpdieez" localSheetId="13" hidden="1">#REF!</definedName>
    <definedName name="_qpdieez" localSheetId="20" hidden="1">#REF!</definedName>
    <definedName name="_qpdieez" localSheetId="21" hidden="1">#REF!</definedName>
    <definedName name="_qpdieez" hidden="1">#REF!</definedName>
    <definedName name="_qpei" localSheetId="14" hidden="1">#REF!</definedName>
    <definedName name="_qpei" localSheetId="23" hidden="1">#REF!</definedName>
    <definedName name="_qpei" localSheetId="15" hidden="1">#REF!</definedName>
    <definedName name="_qpei" localSheetId="13" hidden="1">#REF!</definedName>
    <definedName name="_qpei" localSheetId="20" hidden="1">#REF!</definedName>
    <definedName name="_qpei" localSheetId="21" hidden="1">#REF!</definedName>
    <definedName name="_qpei" hidden="1">#REF!</definedName>
    <definedName name="_qpeozkd" localSheetId="14" hidden="1">#REF!</definedName>
    <definedName name="_qpeozkd" localSheetId="23" hidden="1">#REF!</definedName>
    <definedName name="_qpeozkd" localSheetId="15" hidden="1">#REF!</definedName>
    <definedName name="_qpeozkd" localSheetId="13" hidden="1">#REF!</definedName>
    <definedName name="_qpeozkd" localSheetId="20" hidden="1">#REF!</definedName>
    <definedName name="_qpeozkd" localSheetId="21" hidden="1">#REF!</definedName>
    <definedName name="_qpeozkd" hidden="1">#REF!</definedName>
    <definedName name="_qpfife" localSheetId="14" hidden="1">#REF!</definedName>
    <definedName name="_qpfife" localSheetId="23" hidden="1">#REF!</definedName>
    <definedName name="_qpfife" localSheetId="15" hidden="1">#REF!</definedName>
    <definedName name="_qpfife" localSheetId="13" hidden="1">#REF!</definedName>
    <definedName name="_qpfife" localSheetId="20" hidden="1">#REF!</definedName>
    <definedName name="_qpfife" localSheetId="21" hidden="1">#REF!</definedName>
    <definedName name="_qpfife" hidden="1">#REF!</definedName>
    <definedName name="_qpsm" localSheetId="14" hidden="1">#REF!</definedName>
    <definedName name="_qpsm" localSheetId="23" hidden="1">#REF!</definedName>
    <definedName name="_qpsm" localSheetId="15" hidden="1">#REF!</definedName>
    <definedName name="_qpsm" localSheetId="13" hidden="1">#REF!</definedName>
    <definedName name="_qpsm" localSheetId="20" hidden="1">#REF!</definedName>
    <definedName name="_qpsm" localSheetId="21" hidden="1">#REF!</definedName>
    <definedName name="_qpsm" hidden="1">#REF!</definedName>
    <definedName name="_qpxoe" localSheetId="14" hidden="1">#REF!</definedName>
    <definedName name="_qpxoe" localSheetId="23" hidden="1">#REF!</definedName>
    <definedName name="_qpxoe" localSheetId="15" hidden="1">#REF!</definedName>
    <definedName name="_qpxoe" localSheetId="13" hidden="1">#REF!</definedName>
    <definedName name="_qpxoe" localSheetId="20" hidden="1">#REF!</definedName>
    <definedName name="_qpxoe" localSheetId="21" hidden="1">#REF!</definedName>
    <definedName name="_qpxoe" hidden="1">#REF!</definedName>
    <definedName name="_qqeils" localSheetId="14" hidden="1">#REF!</definedName>
    <definedName name="_qqeils" localSheetId="23" hidden="1">#REF!</definedName>
    <definedName name="_qqeils" localSheetId="15" hidden="1">#REF!</definedName>
    <definedName name="_qqeils" localSheetId="13" hidden="1">#REF!</definedName>
    <definedName name="_qqeils" localSheetId="20" hidden="1">#REF!</definedName>
    <definedName name="_qqeils" localSheetId="21" hidden="1">#REF!</definedName>
    <definedName name="_qqeils" hidden="1">#REF!</definedName>
    <definedName name="_Regression_Int" hidden="1">1</definedName>
    <definedName name="_Regression_Out" localSheetId="14" hidden="1">#REF!</definedName>
    <definedName name="_Regression_Out" localSheetId="23" hidden="1">#REF!</definedName>
    <definedName name="_Regression_Out" localSheetId="15" hidden="1">#REF!</definedName>
    <definedName name="_Regression_Out" localSheetId="13" hidden="1">#REF!</definedName>
    <definedName name="_Regression_Out" localSheetId="20" hidden="1">#REF!</definedName>
    <definedName name="_Regression_Out" localSheetId="21" hidden="1">#REF!</definedName>
    <definedName name="_Regression_Out" hidden="1">#REF!</definedName>
    <definedName name="_Regression_X" localSheetId="14" hidden="1">#REF!</definedName>
    <definedName name="_Regression_X" localSheetId="23" hidden="1">#REF!</definedName>
    <definedName name="_Regression_X" localSheetId="15" hidden="1">#REF!</definedName>
    <definedName name="_Regression_X" localSheetId="13" hidden="1">#REF!</definedName>
    <definedName name="_Regression_X" localSheetId="20" hidden="1">#REF!</definedName>
    <definedName name="_Regression_X" localSheetId="21" hidden="1">#REF!</definedName>
    <definedName name="_Regression_X" hidden="1">#REF!</definedName>
    <definedName name="_Regression_Y" localSheetId="14" hidden="1">#REF!</definedName>
    <definedName name="_Regression_Y" localSheetId="23" hidden="1">#REF!</definedName>
    <definedName name="_Regression_Y" localSheetId="15" hidden="1">#REF!</definedName>
    <definedName name="_Regression_Y" localSheetId="13" hidden="1">#REF!</definedName>
    <definedName name="_Regression_Y" localSheetId="20" hidden="1">#REF!</definedName>
    <definedName name="_Regression_Y" localSheetId="21" hidden="1">#REF!</definedName>
    <definedName name="_Regression_Y" hidden="1">#REF!</definedName>
    <definedName name="_reirelfel" localSheetId="14" hidden="1">#REF!</definedName>
    <definedName name="_reirelfel" localSheetId="23" hidden="1">#REF!</definedName>
    <definedName name="_reirelfel" localSheetId="15" hidden="1">#REF!</definedName>
    <definedName name="_reirelfel" localSheetId="13" hidden="1">#REF!</definedName>
    <definedName name="_reirelfel" localSheetId="20" hidden="1">#REF!</definedName>
    <definedName name="_reirelfel" localSheetId="21" hidden="1">#REF!</definedName>
    <definedName name="_reirelfel" hidden="1">#REF!</definedName>
    <definedName name="_reiril" localSheetId="14" hidden="1">#REF!</definedName>
    <definedName name="_reiril" localSheetId="23" hidden="1">#REF!</definedName>
    <definedName name="_reiril" localSheetId="15" hidden="1">#REF!</definedName>
    <definedName name="_reiril" localSheetId="13" hidden="1">#REF!</definedName>
    <definedName name="_reiril" localSheetId="20" hidden="1">#REF!</definedName>
    <definedName name="_reiril" localSheetId="21" hidden="1">#REF!</definedName>
    <definedName name="_reiril" hidden="1">#REF!</definedName>
    <definedName name="_riel" localSheetId="14" hidden="1">#REF!</definedName>
    <definedName name="_riel" localSheetId="23" hidden="1">#REF!</definedName>
    <definedName name="_riel" localSheetId="15" hidden="1">#REF!</definedName>
    <definedName name="_riel" localSheetId="13" hidden="1">#REF!</definedName>
    <definedName name="_riel" localSheetId="20" hidden="1">#REF!</definedName>
    <definedName name="_riel" localSheetId="21" hidden="1">#REF!</definedName>
    <definedName name="_riel" hidden="1">#REF!</definedName>
    <definedName name="_rill" localSheetId="14" hidden="1">#REF!</definedName>
    <definedName name="_rill" localSheetId="23" hidden="1">#REF!</definedName>
    <definedName name="_rill" localSheetId="15" hidden="1">#REF!</definedName>
    <definedName name="_rill" localSheetId="13" hidden="1">#REF!</definedName>
    <definedName name="_rill" localSheetId="20" hidden="1">#REF!</definedName>
    <definedName name="_rill" localSheetId="21" hidden="1">#REF!</definedName>
    <definedName name="_rill" hidden="1">#REF!</definedName>
    <definedName name="_riririel" localSheetId="14" hidden="1">#REF!</definedName>
    <definedName name="_riririel" localSheetId="23" hidden="1">#REF!</definedName>
    <definedName name="_riririel" localSheetId="15" hidden="1">#REF!</definedName>
    <definedName name="_riririel" localSheetId="13" hidden="1">#REF!</definedName>
    <definedName name="_riririel" localSheetId="20" hidden="1">#REF!</definedName>
    <definedName name="_riririel" localSheetId="21" hidden="1">#REF!</definedName>
    <definedName name="_riririel" hidden="1">#REF!</definedName>
    <definedName name="_seiell2" localSheetId="14" hidden="1">#REF!</definedName>
    <definedName name="_seiell2" localSheetId="23" hidden="1">#REF!</definedName>
    <definedName name="_seiell2" localSheetId="15" hidden="1">#REF!</definedName>
    <definedName name="_seiell2" localSheetId="13" hidden="1">#REF!</definedName>
    <definedName name="_seiell2" localSheetId="20" hidden="1">#REF!</definedName>
    <definedName name="_seiell2" localSheetId="21" hidden="1">#REF!</definedName>
    <definedName name="_seiell2" hidden="1">#REF!</definedName>
    <definedName name="_sfile" localSheetId="14" hidden="1">#REF!</definedName>
    <definedName name="_sfile" localSheetId="23" hidden="1">#REF!</definedName>
    <definedName name="_sfile" localSheetId="15" hidden="1">#REF!</definedName>
    <definedName name="_sfile" localSheetId="13" hidden="1">#REF!</definedName>
    <definedName name="_sfile" localSheetId="20" hidden="1">#REF!</definedName>
    <definedName name="_sfile" localSheetId="21" hidden="1">#REF!</definedName>
    <definedName name="_sfile" hidden="1">#REF!</definedName>
    <definedName name="_sieieildl" localSheetId="14" hidden="1">#REF!</definedName>
    <definedName name="_sieieildl" localSheetId="23" hidden="1">#REF!</definedName>
    <definedName name="_sieieildl" localSheetId="15" hidden="1">#REF!</definedName>
    <definedName name="_sieieildl" localSheetId="13" hidden="1">#REF!</definedName>
    <definedName name="_sieieildl" localSheetId="20" hidden="1">#REF!</definedName>
    <definedName name="_sieieildl" localSheetId="21" hidden="1">#REF!</definedName>
    <definedName name="_sieieildl" hidden="1">#REF!</definedName>
    <definedName name="_sieisl" localSheetId="14" hidden="1">#REF!</definedName>
    <definedName name="_sieisl" localSheetId="23" hidden="1">#REF!</definedName>
    <definedName name="_sieisl" localSheetId="15" hidden="1">#REF!</definedName>
    <definedName name="_sieisl" localSheetId="13" hidden="1">#REF!</definedName>
    <definedName name="_sieisl" localSheetId="20" hidden="1">#REF!</definedName>
    <definedName name="_sieisl" localSheetId="21" hidden="1">#REF!</definedName>
    <definedName name="_sieisl" hidden="1">#REF!</definedName>
    <definedName name="_sill" localSheetId="14" hidden="1">#REF!</definedName>
    <definedName name="_sill" localSheetId="23" hidden="1">#REF!</definedName>
    <definedName name="_sill" localSheetId="15" hidden="1">#REF!</definedName>
    <definedName name="_sill" localSheetId="13" hidden="1">#REF!</definedName>
    <definedName name="_sill" localSheetId="20" hidden="1">#REF!</definedName>
    <definedName name="_sill" localSheetId="21" hidden="1">#REF!</definedName>
    <definedName name="_sill" hidden="1">#REF!</definedName>
    <definedName name="_sill2" localSheetId="14" hidden="1">#REF!</definedName>
    <definedName name="_sill2" localSheetId="23" hidden="1">#REF!</definedName>
    <definedName name="_sill2" localSheetId="15" hidden="1">#REF!</definedName>
    <definedName name="_sill2" localSheetId="13" hidden="1">#REF!</definedName>
    <definedName name="_sill2" localSheetId="20" hidden="1">#REF!</definedName>
    <definedName name="_sill2" localSheetId="21" hidden="1">#REF!</definedName>
    <definedName name="_sill2" hidden="1">#REF!</definedName>
    <definedName name="_sldilw" localSheetId="14" hidden="1">#REF!</definedName>
    <definedName name="_sldilw" localSheetId="23" hidden="1">#REF!</definedName>
    <definedName name="_sldilw" localSheetId="15" hidden="1">#REF!</definedName>
    <definedName name="_sldilw" localSheetId="13" hidden="1">#REF!</definedName>
    <definedName name="_sldilw" localSheetId="20" hidden="1">#REF!</definedName>
    <definedName name="_sldilw" localSheetId="21" hidden="1">#REF!</definedName>
    <definedName name="_sldilw" hidden="1">#REF!</definedName>
    <definedName name="_soiwill" localSheetId="14" hidden="1">#REF!</definedName>
    <definedName name="_soiwill" localSheetId="23" hidden="1">#REF!</definedName>
    <definedName name="_soiwill" localSheetId="15" hidden="1">#REF!</definedName>
    <definedName name="_soiwill" localSheetId="13" hidden="1">#REF!</definedName>
    <definedName name="_soiwill" localSheetId="20" hidden="1">#REF!</definedName>
    <definedName name="_soiwill" localSheetId="21" hidden="1">#REF!</definedName>
    <definedName name="_soiwill" hidden="1">#REF!</definedName>
    <definedName name="_Sort" localSheetId="14" hidden="1">#REF!</definedName>
    <definedName name="_Sort" localSheetId="23" hidden="1">#REF!</definedName>
    <definedName name="_Sort" localSheetId="15" hidden="1">#REF!</definedName>
    <definedName name="_Sort" localSheetId="13" hidden="1">#REF!</definedName>
    <definedName name="_Sort" localSheetId="20" hidden="1">#REF!</definedName>
    <definedName name="_Sort" localSheetId="21" hidden="1">#REF!</definedName>
    <definedName name="_Sort" hidden="1">#REF!</definedName>
    <definedName name="_SORT1" localSheetId="14" hidden="1">#REF!</definedName>
    <definedName name="_SORT1" localSheetId="23" hidden="1">#REF!</definedName>
    <definedName name="_SORT1" localSheetId="15" hidden="1">#REF!</definedName>
    <definedName name="_SORT1" localSheetId="13" hidden="1">#REF!</definedName>
    <definedName name="_SORT1" localSheetId="20" hidden="1">#REF!</definedName>
    <definedName name="_SORT1" localSheetId="21" hidden="1">#REF!</definedName>
    <definedName name="_SORT1" hidden="1">#REF!</definedName>
    <definedName name="_ssoeoiif2" localSheetId="14" hidden="1">#REF!</definedName>
    <definedName name="_ssoeoiif2" localSheetId="23" hidden="1">#REF!</definedName>
    <definedName name="_ssoeoiif2" localSheetId="15" hidden="1">#REF!</definedName>
    <definedName name="_ssoeoiif2" localSheetId="13" hidden="1">#REF!</definedName>
    <definedName name="_ssoeoiif2" localSheetId="20" hidden="1">#REF!</definedName>
    <definedName name="_ssoeoiif2" localSheetId="21" hidden="1">#REF!</definedName>
    <definedName name="_ssoeoiif2" hidden="1">#REF!</definedName>
    <definedName name="_Table1_In1" localSheetId="14" hidden="1">#REF!</definedName>
    <definedName name="_Table1_In1" localSheetId="23" hidden="1">#REF!</definedName>
    <definedName name="_Table1_In1" localSheetId="15" hidden="1">#REF!</definedName>
    <definedName name="_Table1_In1" localSheetId="13" hidden="1">#REF!</definedName>
    <definedName name="_Table1_In1" localSheetId="20" hidden="1">#REF!</definedName>
    <definedName name="_Table1_In1" localSheetId="21" hidden="1">#REF!</definedName>
    <definedName name="_Table1_In1" hidden="1">#REF!</definedName>
    <definedName name="_Table1_Out" localSheetId="14" hidden="1">#REF!</definedName>
    <definedName name="_Table1_Out" localSheetId="23" hidden="1">#REF!</definedName>
    <definedName name="_Table1_Out" localSheetId="15" hidden="1">#REF!</definedName>
    <definedName name="_Table1_Out" localSheetId="13" hidden="1">#REF!</definedName>
    <definedName name="_Table1_Out" localSheetId="20" hidden="1">#REF!</definedName>
    <definedName name="_Table1_Out" localSheetId="21" hidden="1">#REF!</definedName>
    <definedName name="_Table1_Out" hidden="1">#REF!</definedName>
    <definedName name="_uaiellis2" localSheetId="14" hidden="1">#REF!</definedName>
    <definedName name="_uaiellis2" localSheetId="23" hidden="1">#REF!</definedName>
    <definedName name="_uaiellis2" localSheetId="15" hidden="1">#REF!</definedName>
    <definedName name="_uaiellis2" localSheetId="13" hidden="1">#REF!</definedName>
    <definedName name="_uaiellis2" localSheetId="20" hidden="1">#REF!</definedName>
    <definedName name="_uaiellis2" localSheetId="21" hidden="1">#REF!</definedName>
    <definedName name="_uaiellis2" hidden="1">#REF!</definedName>
    <definedName name="_uaill" localSheetId="14" hidden="1">#REF!</definedName>
    <definedName name="_uaill" localSheetId="23" hidden="1">#REF!</definedName>
    <definedName name="_uaill" localSheetId="15" hidden="1">#REF!</definedName>
    <definedName name="_uaill" localSheetId="13" hidden="1">#REF!</definedName>
    <definedName name="_uaill" localSheetId="20" hidden="1">#REF!</definedName>
    <definedName name="_uaill" localSheetId="21" hidden="1">#REF!</definedName>
    <definedName name="_uaill" hidden="1">#REF!</definedName>
    <definedName name="_udfill" localSheetId="14" hidden="1">#REF!</definedName>
    <definedName name="_udfill" localSheetId="23" hidden="1">#REF!</definedName>
    <definedName name="_udfill" localSheetId="15" hidden="1">#REF!</definedName>
    <definedName name="_udfill" localSheetId="13" hidden="1">#REF!</definedName>
    <definedName name="_udfill" localSheetId="20" hidden="1">#REF!</definedName>
    <definedName name="_udfill" localSheetId="21" hidden="1">#REF!</definedName>
    <definedName name="_udfill" hidden="1">#REF!</definedName>
    <definedName name="_udifildlif" localSheetId="14" hidden="1">#REF!</definedName>
    <definedName name="_udifildlif" localSheetId="23" hidden="1">#REF!</definedName>
    <definedName name="_udifildlif" localSheetId="15" hidden="1">#REF!</definedName>
    <definedName name="_udifildlif" localSheetId="13" hidden="1">#REF!</definedName>
    <definedName name="_udifildlif" localSheetId="20" hidden="1">#REF!</definedName>
    <definedName name="_udifildlif" localSheetId="21" hidden="1">#REF!</definedName>
    <definedName name="_udifildlif" hidden="1">#REF!</definedName>
    <definedName name="_udill" localSheetId="14" hidden="1">#REF!</definedName>
    <definedName name="_udill" localSheetId="23" hidden="1">#REF!</definedName>
    <definedName name="_udill" localSheetId="15" hidden="1">#REF!</definedName>
    <definedName name="_udill" localSheetId="13" hidden="1">#REF!</definedName>
    <definedName name="_udill" localSheetId="20" hidden="1">#REF!</definedName>
    <definedName name="_udill" localSheetId="21" hidden="1">#REF!</definedName>
    <definedName name="_udill" hidden="1">#REF!</definedName>
    <definedName name="_ueiic" localSheetId="14" hidden="1">#REF!</definedName>
    <definedName name="_ueiic" localSheetId="23" hidden="1">#REF!</definedName>
    <definedName name="_ueiic" localSheetId="15" hidden="1">#REF!</definedName>
    <definedName name="_ueiic" localSheetId="13" hidden="1">#REF!</definedName>
    <definedName name="_ueiic" localSheetId="20" hidden="1">#REF!</definedName>
    <definedName name="_ueiic" localSheetId="21" hidden="1">#REF!</definedName>
    <definedName name="_ueiic" hidden="1">#REF!</definedName>
    <definedName name="_uiel" localSheetId="14" hidden="1">#REF!</definedName>
    <definedName name="_uiel" localSheetId="23" hidden="1">#REF!</definedName>
    <definedName name="_uiel" localSheetId="15" hidden="1">#REF!</definedName>
    <definedName name="_uiel" localSheetId="13" hidden="1">#REF!</definedName>
    <definedName name="_uiel" localSheetId="20" hidden="1">#REF!</definedName>
    <definedName name="_uiel" localSheetId="21" hidden="1">#REF!</definedName>
    <definedName name="_uiel" hidden="1">#REF!</definedName>
    <definedName name="_uil3" localSheetId="14" hidden="1">#REF!</definedName>
    <definedName name="_uil3" localSheetId="23" hidden="1">#REF!</definedName>
    <definedName name="_uil3" localSheetId="15" hidden="1">#REF!</definedName>
    <definedName name="_uil3" localSheetId="13" hidden="1">#REF!</definedName>
    <definedName name="_uil3" localSheetId="20" hidden="1">#REF!</definedName>
    <definedName name="_uil3" localSheetId="21" hidden="1">#REF!</definedName>
    <definedName name="_uil3" hidden="1">#REF!</definedName>
    <definedName name="_uilel" localSheetId="14" hidden="1">#REF!</definedName>
    <definedName name="_uilel" localSheetId="23" hidden="1">#REF!</definedName>
    <definedName name="_uilel" localSheetId="15" hidden="1">#REF!</definedName>
    <definedName name="_uilel" localSheetId="13" hidden="1">#REF!</definedName>
    <definedName name="_uilel" localSheetId="20" hidden="1">#REF!</definedName>
    <definedName name="_uilel" localSheetId="21" hidden="1">#REF!</definedName>
    <definedName name="_uilel" hidden="1">#REF!</definedName>
    <definedName name="_uill" localSheetId="14" hidden="1">#REF!</definedName>
    <definedName name="_uill" localSheetId="23" hidden="1">#REF!</definedName>
    <definedName name="_uill" localSheetId="15" hidden="1">#REF!</definedName>
    <definedName name="_uill" localSheetId="13" hidden="1">#REF!</definedName>
    <definedName name="_uill" localSheetId="20" hidden="1">#REF!</definedName>
    <definedName name="_uill" localSheetId="21" hidden="1">#REF!</definedName>
    <definedName name="_uill" hidden="1">#REF!</definedName>
    <definedName name="_usieilldi" localSheetId="14" hidden="1">#REF!</definedName>
    <definedName name="_usieilldi" localSheetId="23" hidden="1">#REF!</definedName>
    <definedName name="_usieilldi" localSheetId="15" hidden="1">#REF!</definedName>
    <definedName name="_usieilldi" localSheetId="13" hidden="1">#REF!</definedName>
    <definedName name="_usieilldi" localSheetId="20" hidden="1">#REF!</definedName>
    <definedName name="_usieilldi" localSheetId="21" hidden="1">#REF!</definedName>
    <definedName name="_usieilldi" hidden="1">#REF!</definedName>
    <definedName name="_usill" localSheetId="14" hidden="1">#REF!</definedName>
    <definedName name="_usill" localSheetId="23" hidden="1">#REF!</definedName>
    <definedName name="_usill" localSheetId="15" hidden="1">#REF!</definedName>
    <definedName name="_usill" localSheetId="13" hidden="1">#REF!</definedName>
    <definedName name="_usill" localSheetId="20" hidden="1">#REF!</definedName>
    <definedName name="_usill" localSheetId="21" hidden="1">#REF!</definedName>
    <definedName name="_usill" hidden="1">#REF!</definedName>
    <definedName name="_uuill" localSheetId="14" hidden="1">#REF!</definedName>
    <definedName name="_uuill" localSheetId="23" hidden="1">#REF!</definedName>
    <definedName name="_uuill" localSheetId="15" hidden="1">#REF!</definedName>
    <definedName name="_uuill" localSheetId="13" hidden="1">#REF!</definedName>
    <definedName name="_uuill" localSheetId="20" hidden="1">#REF!</definedName>
    <definedName name="_uuill" localSheetId="21" hidden="1">#REF!</definedName>
    <definedName name="_uuill" hidden="1">#REF!</definedName>
    <definedName name="_uweil" localSheetId="14" hidden="1">#REF!</definedName>
    <definedName name="_uweil" localSheetId="23" hidden="1">#REF!</definedName>
    <definedName name="_uweil" localSheetId="15" hidden="1">#REF!</definedName>
    <definedName name="_uweil" localSheetId="13" hidden="1">#REF!</definedName>
    <definedName name="_uweil" localSheetId="20" hidden="1">#REF!</definedName>
    <definedName name="_uweil" localSheetId="21" hidden="1">#REF!</definedName>
    <definedName name="_uweil" hidden="1">#REF!</definedName>
    <definedName name="_vaidlif" localSheetId="14" hidden="1">#REF!</definedName>
    <definedName name="_vaidlif" localSheetId="23" hidden="1">#REF!</definedName>
    <definedName name="_vaidlif" localSheetId="15" hidden="1">#REF!</definedName>
    <definedName name="_vaidlif" localSheetId="13" hidden="1">#REF!</definedName>
    <definedName name="_vaidlif" localSheetId="20" hidden="1">#REF!</definedName>
    <definedName name="_vaidlif" localSheetId="21" hidden="1">#REF!</definedName>
    <definedName name="_vaidlif" hidden="1">#REF!</definedName>
    <definedName name="_vaiilld" localSheetId="14" hidden="1">#REF!</definedName>
    <definedName name="_vaiilld" localSheetId="23" hidden="1">#REF!</definedName>
    <definedName name="_vaiilld" localSheetId="15" hidden="1">#REF!</definedName>
    <definedName name="_vaiilld" localSheetId="13" hidden="1">#REF!</definedName>
    <definedName name="_vaiilld" localSheetId="20" hidden="1">#REF!</definedName>
    <definedName name="_vaiilld" localSheetId="21" hidden="1">#REF!</definedName>
    <definedName name="_vaiilld" hidden="1">#REF!</definedName>
    <definedName name="_vaill" localSheetId="14" hidden="1">#REF!</definedName>
    <definedName name="_vaill" localSheetId="23" hidden="1">#REF!</definedName>
    <definedName name="_vaill" localSheetId="15" hidden="1">#REF!</definedName>
    <definedName name="_vaill" localSheetId="13" hidden="1">#REF!</definedName>
    <definedName name="_vaill" localSheetId="20" hidden="1">#REF!</definedName>
    <definedName name="_vaill" localSheetId="21" hidden="1">#REF!</definedName>
    <definedName name="_vaill" hidden="1">#REF!</definedName>
    <definedName name="_vcvfddfl" localSheetId="14" hidden="1">#REF!</definedName>
    <definedName name="_vcvfddfl" localSheetId="23" hidden="1">#REF!</definedName>
    <definedName name="_vcvfddfl" localSheetId="15" hidden="1">#REF!</definedName>
    <definedName name="_vcvfddfl" localSheetId="13" hidden="1">#REF!</definedName>
    <definedName name="_vcvfddfl" localSheetId="20" hidden="1">#REF!</definedName>
    <definedName name="_vcvfddfl" localSheetId="21" hidden="1">#REF!</definedName>
    <definedName name="_vcvfddfl" hidden="1">#REF!</definedName>
    <definedName name="_veail" localSheetId="14" hidden="1">#REF!</definedName>
    <definedName name="_veail" localSheetId="23" hidden="1">#REF!</definedName>
    <definedName name="_veail" localSheetId="15" hidden="1">#REF!</definedName>
    <definedName name="_veail" localSheetId="13" hidden="1">#REF!</definedName>
    <definedName name="_veail" localSheetId="20" hidden="1">#REF!</definedName>
    <definedName name="_veail" localSheetId="21" hidden="1">#REF!</definedName>
    <definedName name="_veail" hidden="1">#REF!</definedName>
    <definedName name="_veil" localSheetId="14" hidden="1">#REF!</definedName>
    <definedName name="_veil" localSheetId="23" hidden="1">#REF!</definedName>
    <definedName name="_veil" localSheetId="15" hidden="1">#REF!</definedName>
    <definedName name="_veil" localSheetId="13" hidden="1">#REF!</definedName>
    <definedName name="_veil" localSheetId="20" hidden="1">#REF!</definedName>
    <definedName name="_veil" localSheetId="21" hidden="1">#REF!</definedName>
    <definedName name="_veil" hidden="1">#REF!</definedName>
    <definedName name="_vfdifdl" localSheetId="14" hidden="1">#REF!</definedName>
    <definedName name="_vfdifdl" localSheetId="23" hidden="1">#REF!</definedName>
    <definedName name="_vfdifdl" localSheetId="15" hidden="1">#REF!</definedName>
    <definedName name="_vfdifdl" localSheetId="13" hidden="1">#REF!</definedName>
    <definedName name="_vfdifdl" localSheetId="20" hidden="1">#REF!</definedName>
    <definedName name="_vfdifdl" localSheetId="21" hidden="1">#REF!</definedName>
    <definedName name="_vfdifdl" hidden="1">#REF!</definedName>
    <definedName name="_vfdill" localSheetId="14" hidden="1">#REF!</definedName>
    <definedName name="_vfdill" localSheetId="23" hidden="1">#REF!</definedName>
    <definedName name="_vfdill" localSheetId="15" hidden="1">#REF!</definedName>
    <definedName name="_vfdill" localSheetId="13" hidden="1">#REF!</definedName>
    <definedName name="_vfdill" localSheetId="20" hidden="1">#REF!</definedName>
    <definedName name="_vfdill" localSheetId="21" hidden="1">#REF!</definedName>
    <definedName name="_vfdill" hidden="1">#REF!</definedName>
    <definedName name="_vfdilla" localSheetId="14" hidden="1">#REF!</definedName>
    <definedName name="_vfdilla" localSheetId="23" hidden="1">#REF!</definedName>
    <definedName name="_vfdilla" localSheetId="15" hidden="1">#REF!</definedName>
    <definedName name="_vfdilla" localSheetId="13" hidden="1">#REF!</definedName>
    <definedName name="_vfdilla" localSheetId="20" hidden="1">#REF!</definedName>
    <definedName name="_vfdilla" localSheetId="21" hidden="1">#REF!</definedName>
    <definedName name="_vfdilla" hidden="1">#REF!</definedName>
    <definedName name="_vholi" localSheetId="14" hidden="1">#REF!</definedName>
    <definedName name="_vholi" localSheetId="23" hidden="1">#REF!</definedName>
    <definedName name="_vholi" localSheetId="15" hidden="1">#REF!</definedName>
    <definedName name="_vholi" localSheetId="13" hidden="1">#REF!</definedName>
    <definedName name="_vholi" localSheetId="20" hidden="1">#REF!</definedName>
    <definedName name="_vholi" localSheetId="21" hidden="1">#REF!</definedName>
    <definedName name="_vholi" hidden="1">#REF!</definedName>
    <definedName name="_vidoifio" localSheetId="14" hidden="1">#REF!</definedName>
    <definedName name="_vidoifio" localSheetId="23" hidden="1">#REF!</definedName>
    <definedName name="_vidoifio" localSheetId="15" hidden="1">#REF!</definedName>
    <definedName name="_vidoifio" localSheetId="13" hidden="1">#REF!</definedName>
    <definedName name="_vidoifio" localSheetId="20" hidden="1">#REF!</definedName>
    <definedName name="_vidoifio" localSheetId="21" hidden="1">#REF!</definedName>
    <definedName name="_vidoifio" hidden="1">#REF!</definedName>
    <definedName name="_vieldc" localSheetId="14" hidden="1">#REF!</definedName>
    <definedName name="_vieldc" localSheetId="23" hidden="1">#REF!</definedName>
    <definedName name="_vieldc" localSheetId="15" hidden="1">#REF!</definedName>
    <definedName name="_vieldc" localSheetId="13" hidden="1">#REF!</definedName>
    <definedName name="_vieldc" localSheetId="20" hidden="1">#REF!</definedName>
    <definedName name="_vieldc" localSheetId="21" hidden="1">#REF!</definedName>
    <definedName name="_vieldc" hidden="1">#REF!</definedName>
    <definedName name="_vielsl" localSheetId="14" hidden="1">#REF!</definedName>
    <definedName name="_vielsl" localSheetId="23" hidden="1">#REF!</definedName>
    <definedName name="_vielsl" localSheetId="15" hidden="1">#REF!</definedName>
    <definedName name="_vielsl" localSheetId="13" hidden="1">#REF!</definedName>
    <definedName name="_vielsl" localSheetId="20" hidden="1">#REF!</definedName>
    <definedName name="_vielsl" localSheetId="21" hidden="1">#REF!</definedName>
    <definedName name="_vielsl" hidden="1">#REF!</definedName>
    <definedName name="_viileled" localSheetId="14" hidden="1">#REF!</definedName>
    <definedName name="_viileled" localSheetId="23" hidden="1">#REF!</definedName>
    <definedName name="_viileled" localSheetId="15" hidden="1">#REF!</definedName>
    <definedName name="_viileled" localSheetId="13" hidden="1">#REF!</definedName>
    <definedName name="_viileled" localSheetId="20" hidden="1">#REF!</definedName>
    <definedName name="_viileled" localSheetId="21" hidden="1">#REF!</definedName>
    <definedName name="_viileled" hidden="1">#REF!</definedName>
    <definedName name="_vill" localSheetId="14" hidden="1">#REF!</definedName>
    <definedName name="_vill" localSheetId="23" hidden="1">#REF!</definedName>
    <definedName name="_vill" localSheetId="15" hidden="1">#REF!</definedName>
    <definedName name="_vill" localSheetId="13" hidden="1">#REF!</definedName>
    <definedName name="_vill" localSheetId="20" hidden="1">#REF!</definedName>
    <definedName name="_vill" localSheetId="21" hidden="1">#REF!</definedName>
    <definedName name="_vill" hidden="1">#REF!</definedName>
    <definedName name="_vorefoieoo" localSheetId="14" hidden="1">#REF!</definedName>
    <definedName name="_vorefoieoo" localSheetId="23" hidden="1">#REF!</definedName>
    <definedName name="_vorefoieoo" localSheetId="15" hidden="1">#REF!</definedName>
    <definedName name="_vorefoieoo" localSheetId="13" hidden="1">#REF!</definedName>
    <definedName name="_vorefoieoo" localSheetId="20" hidden="1">#REF!</definedName>
    <definedName name="_vorefoieoo" localSheetId="21" hidden="1">#REF!</definedName>
    <definedName name="_vorefoieoo" hidden="1">#REF!</definedName>
    <definedName name="_vvill" localSheetId="14" hidden="1">#REF!</definedName>
    <definedName name="_vvill" localSheetId="23" hidden="1">#REF!</definedName>
    <definedName name="_vvill" localSheetId="15" hidden="1">#REF!</definedName>
    <definedName name="_vvill" localSheetId="13" hidden="1">#REF!</definedName>
    <definedName name="_vvill" localSheetId="20" hidden="1">#REF!</definedName>
    <definedName name="_vvill" localSheetId="21" hidden="1">#REF!</definedName>
    <definedName name="_vvill" hidden="1">#REF!</definedName>
    <definedName name="_wawaoq" localSheetId="14" hidden="1">#REF!</definedName>
    <definedName name="_wawaoq" localSheetId="23" hidden="1">#REF!</definedName>
    <definedName name="_wawaoq" localSheetId="15" hidden="1">#REF!</definedName>
    <definedName name="_wawaoq" localSheetId="13" hidden="1">#REF!</definedName>
    <definedName name="_wawaoq" localSheetId="20" hidden="1">#REF!</definedName>
    <definedName name="_wawaoq" localSheetId="21" hidden="1">#REF!</definedName>
    <definedName name="_wawaoq" hidden="1">#REF!</definedName>
    <definedName name="_wcidl" localSheetId="14" hidden="1">#REF!</definedName>
    <definedName name="_wcidl" localSheetId="23" hidden="1">#REF!</definedName>
    <definedName name="_wcidl" localSheetId="15" hidden="1">#REF!</definedName>
    <definedName name="_wcidl" localSheetId="13" hidden="1">#REF!</definedName>
    <definedName name="_wcidl" localSheetId="20" hidden="1">#REF!</definedName>
    <definedName name="_wcidl" localSheetId="21" hidden="1">#REF!</definedName>
    <definedName name="_wcidl" hidden="1">#REF!</definedName>
    <definedName name="_wdfill" localSheetId="14" hidden="1">#REF!</definedName>
    <definedName name="_wdfill" localSheetId="23" hidden="1">#REF!</definedName>
    <definedName name="_wdfill" localSheetId="15" hidden="1">#REF!</definedName>
    <definedName name="_wdfill" localSheetId="13" hidden="1">#REF!</definedName>
    <definedName name="_wdfill" localSheetId="20" hidden="1">#REF!</definedName>
    <definedName name="_wdfill" localSheetId="21" hidden="1">#REF!</definedName>
    <definedName name="_wdfill" hidden="1">#REF!</definedName>
    <definedName name="_wdill" localSheetId="14" hidden="1">#REF!</definedName>
    <definedName name="_wdill" localSheetId="23" hidden="1">#REF!</definedName>
    <definedName name="_wdill" localSheetId="15" hidden="1">#REF!</definedName>
    <definedName name="_wdill" localSheetId="13" hidden="1">#REF!</definedName>
    <definedName name="_wdill" localSheetId="20" hidden="1">#REF!</definedName>
    <definedName name="_wdill" localSheetId="21" hidden="1">#REF!</definedName>
    <definedName name="_wdill" hidden="1">#REF!</definedName>
    <definedName name="_weidl" localSheetId="14" hidden="1">#REF!</definedName>
    <definedName name="_weidl" localSheetId="23" hidden="1">#REF!</definedName>
    <definedName name="_weidl" localSheetId="15" hidden="1">#REF!</definedName>
    <definedName name="_weidl" localSheetId="13" hidden="1">#REF!</definedName>
    <definedName name="_weidl" localSheetId="20" hidden="1">#REF!</definedName>
    <definedName name="_weidl" localSheetId="21" hidden="1">#REF!</definedName>
    <definedName name="_weidl" hidden="1">#REF!</definedName>
    <definedName name="_weilg" localSheetId="14" hidden="1">#REF!</definedName>
    <definedName name="_weilg" localSheetId="23" hidden="1">#REF!</definedName>
    <definedName name="_weilg" localSheetId="15" hidden="1">#REF!</definedName>
    <definedName name="_weilg" localSheetId="13" hidden="1">#REF!</definedName>
    <definedName name="_weilg" localSheetId="20" hidden="1">#REF!</definedName>
    <definedName name="_weilg" localSheetId="21" hidden="1">#REF!</definedName>
    <definedName name="_weilg" hidden="1">#REF!</definedName>
    <definedName name="_weill" localSheetId="14" hidden="1">#REF!</definedName>
    <definedName name="_weill" localSheetId="23" hidden="1">#REF!</definedName>
    <definedName name="_weill" localSheetId="15" hidden="1">#REF!</definedName>
    <definedName name="_weill" localSheetId="13" hidden="1">#REF!</definedName>
    <definedName name="_weill" localSheetId="20" hidden="1">#REF!</definedName>
    <definedName name="_weill" localSheetId="21" hidden="1">#REF!</definedName>
    <definedName name="_weill" hidden="1">#REF!</definedName>
    <definedName name="_weiweio" localSheetId="14" hidden="1">#REF!</definedName>
    <definedName name="_weiweio" localSheetId="23" hidden="1">#REF!</definedName>
    <definedName name="_weiweio" localSheetId="15" hidden="1">#REF!</definedName>
    <definedName name="_weiweio" localSheetId="13" hidden="1">#REF!</definedName>
    <definedName name="_weiweio" localSheetId="20" hidden="1">#REF!</definedName>
    <definedName name="_weiweio" localSheetId="21" hidden="1">#REF!</definedName>
    <definedName name="_weiweio" hidden="1">#REF!</definedName>
    <definedName name="_widifl" localSheetId="14" hidden="1">#REF!</definedName>
    <definedName name="_widifl" localSheetId="23" hidden="1">#REF!</definedName>
    <definedName name="_widifl" localSheetId="15" hidden="1">#REF!</definedName>
    <definedName name="_widifl" localSheetId="13" hidden="1">#REF!</definedName>
    <definedName name="_widifl" localSheetId="20" hidden="1">#REF!</definedName>
    <definedName name="_widifl" localSheetId="21" hidden="1">#REF!</definedName>
    <definedName name="_widifl" hidden="1">#REF!</definedName>
    <definedName name="_wielx" localSheetId="14" hidden="1">#REF!</definedName>
    <definedName name="_wielx" localSheetId="23" hidden="1">#REF!</definedName>
    <definedName name="_wielx" localSheetId="15" hidden="1">#REF!</definedName>
    <definedName name="_wielx" localSheetId="13" hidden="1">#REF!</definedName>
    <definedName name="_wielx" localSheetId="20" hidden="1">#REF!</definedName>
    <definedName name="_wielx" localSheetId="21" hidden="1">#REF!</definedName>
    <definedName name="_wielx" hidden="1">#REF!</definedName>
    <definedName name="_wilil" localSheetId="14" hidden="1">#REF!</definedName>
    <definedName name="_wilil" localSheetId="23" hidden="1">#REF!</definedName>
    <definedName name="_wilil" localSheetId="15" hidden="1">#REF!</definedName>
    <definedName name="_wilil" localSheetId="13" hidden="1">#REF!</definedName>
    <definedName name="_wilil" localSheetId="20" hidden="1">#REF!</definedName>
    <definedName name="_wilil" localSheetId="21" hidden="1">#REF!</definedName>
    <definedName name="_wilil" hidden="1">#REF!</definedName>
    <definedName name="_will" localSheetId="14" hidden="1">#REF!</definedName>
    <definedName name="_will" localSheetId="23" hidden="1">#REF!</definedName>
    <definedName name="_will" localSheetId="15" hidden="1">#REF!</definedName>
    <definedName name="_will" localSheetId="13" hidden="1">#REF!</definedName>
    <definedName name="_will" localSheetId="20" hidden="1">#REF!</definedName>
    <definedName name="_will" localSheetId="21" hidden="1">#REF!</definedName>
    <definedName name="_will" hidden="1">#REF!</definedName>
    <definedName name="_wille" localSheetId="14" hidden="1">#REF!</definedName>
    <definedName name="_wille" localSheetId="23" hidden="1">#REF!</definedName>
    <definedName name="_wille" localSheetId="15" hidden="1">#REF!</definedName>
    <definedName name="_wille" localSheetId="13" hidden="1">#REF!</definedName>
    <definedName name="_wille" localSheetId="20" hidden="1">#REF!</definedName>
    <definedName name="_wille" localSheetId="21" hidden="1">#REF!</definedName>
    <definedName name="_wille" hidden="1">#REF!</definedName>
    <definedName name="_woeirool" localSheetId="14" hidden="1">#REF!</definedName>
    <definedName name="_woeirool" localSheetId="23" hidden="1">#REF!</definedName>
    <definedName name="_woeirool" localSheetId="15" hidden="1">#REF!</definedName>
    <definedName name="_woeirool" localSheetId="13" hidden="1">#REF!</definedName>
    <definedName name="_woeirool" localSheetId="20" hidden="1">#REF!</definedName>
    <definedName name="_woeirool" localSheetId="21" hidden="1">#REF!</definedName>
    <definedName name="_woeirool" hidden="1">#REF!</definedName>
    <definedName name="_woogi" localSheetId="14" hidden="1">#REF!</definedName>
    <definedName name="_woogi" localSheetId="23" hidden="1">#REF!</definedName>
    <definedName name="_woogi" localSheetId="15" hidden="1">#REF!</definedName>
    <definedName name="_woogi" localSheetId="13" hidden="1">#REF!</definedName>
    <definedName name="_woogi" localSheetId="20" hidden="1">#REF!</definedName>
    <definedName name="_woogi" localSheetId="21" hidden="1">#REF!</definedName>
    <definedName name="_woogi" hidden="1">#REF!</definedName>
    <definedName name="_woogi2" localSheetId="14" hidden="1">#REF!</definedName>
    <definedName name="_woogi2" localSheetId="23" hidden="1">#REF!</definedName>
    <definedName name="_woogi2" localSheetId="15" hidden="1">#REF!</definedName>
    <definedName name="_woogi2" localSheetId="13" hidden="1">#REF!</definedName>
    <definedName name="_woogi2" localSheetId="20" hidden="1">#REF!</definedName>
    <definedName name="_woogi2" localSheetId="21" hidden="1">#REF!</definedName>
    <definedName name="_woogi2" hidden="1">#REF!</definedName>
    <definedName name="_woogi24" localSheetId="14" hidden="1">#REF!</definedName>
    <definedName name="_woogi24" localSheetId="23" hidden="1">#REF!</definedName>
    <definedName name="_woogi24" localSheetId="15" hidden="1">#REF!</definedName>
    <definedName name="_woogi24" localSheetId="13" hidden="1">#REF!</definedName>
    <definedName name="_woogi24" localSheetId="20" hidden="1">#REF!</definedName>
    <definedName name="_woogi24" localSheetId="21" hidden="1">#REF!</definedName>
    <definedName name="_woogi24" hidden="1">#REF!</definedName>
    <definedName name="_woogi3" localSheetId="14" hidden="1">#REF!</definedName>
    <definedName name="_woogi3" localSheetId="23" hidden="1">#REF!</definedName>
    <definedName name="_woogi3" localSheetId="15" hidden="1">#REF!</definedName>
    <definedName name="_woogi3" localSheetId="13" hidden="1">#REF!</definedName>
    <definedName name="_woogi3" localSheetId="20" hidden="1">#REF!</definedName>
    <definedName name="_woogi3" localSheetId="21" hidden="1">#REF!</definedName>
    <definedName name="_woogi3" hidden="1">#REF!</definedName>
    <definedName name="_wsddd" localSheetId="14" hidden="1">#REF!</definedName>
    <definedName name="_wsddd" localSheetId="23" hidden="1">#REF!</definedName>
    <definedName name="_wsddd" localSheetId="15" hidden="1">#REF!</definedName>
    <definedName name="_wsddd" localSheetId="13" hidden="1">#REF!</definedName>
    <definedName name="_wsddd" localSheetId="20" hidden="1">#REF!</definedName>
    <definedName name="_wsddd" localSheetId="21" hidden="1">#REF!</definedName>
    <definedName name="_wsddd" hidden="1">#REF!</definedName>
    <definedName name="_wsill" localSheetId="14" hidden="1">#REF!</definedName>
    <definedName name="_wsill" localSheetId="23" hidden="1">#REF!</definedName>
    <definedName name="_wsill" localSheetId="15" hidden="1">#REF!</definedName>
    <definedName name="_wsill" localSheetId="13" hidden="1">#REF!</definedName>
    <definedName name="_wsill" localSheetId="20" hidden="1">#REF!</definedName>
    <definedName name="_wsill" localSheetId="21" hidden="1">#REF!</definedName>
    <definedName name="_wsill" hidden="1">#REF!</definedName>
    <definedName name="_wwowwo" localSheetId="14" hidden="1">#REF!</definedName>
    <definedName name="_wwowwo" localSheetId="23" hidden="1">#REF!</definedName>
    <definedName name="_wwowwo" localSheetId="15" hidden="1">#REF!</definedName>
    <definedName name="_wwowwo" localSheetId="13" hidden="1">#REF!</definedName>
    <definedName name="_wwowwo" localSheetId="20" hidden="1">#REF!</definedName>
    <definedName name="_wwowwo" localSheetId="21" hidden="1">#REF!</definedName>
    <definedName name="_wwowwo" hidden="1">#REF!</definedName>
    <definedName name="_wwwoz" localSheetId="14" hidden="1">#REF!</definedName>
    <definedName name="_wwwoz" localSheetId="23" hidden="1">#REF!</definedName>
    <definedName name="_wwwoz" localSheetId="15" hidden="1">#REF!</definedName>
    <definedName name="_wwwoz" localSheetId="13" hidden="1">#REF!</definedName>
    <definedName name="_wwwoz" localSheetId="20" hidden="1">#REF!</definedName>
    <definedName name="_wwwoz" localSheetId="21" hidden="1">#REF!</definedName>
    <definedName name="_wwwoz" hidden="1">#REF!</definedName>
    <definedName name="_xaill" localSheetId="14" hidden="1">#REF!</definedName>
    <definedName name="_xaill" localSheetId="23" hidden="1">#REF!</definedName>
    <definedName name="_xaill" localSheetId="15" hidden="1">#REF!</definedName>
    <definedName name="_xaill" localSheetId="13" hidden="1">#REF!</definedName>
    <definedName name="_xaill" localSheetId="20" hidden="1">#REF!</definedName>
    <definedName name="_xaill" localSheetId="21" hidden="1">#REF!</definedName>
    <definedName name="_xaill" hidden="1">#REF!</definedName>
    <definedName name="_xcill" localSheetId="14" hidden="1">#REF!</definedName>
    <definedName name="_xcill" localSheetId="23" hidden="1">#REF!</definedName>
    <definedName name="_xcill" localSheetId="15" hidden="1">#REF!</definedName>
    <definedName name="_xcill" localSheetId="13" hidden="1">#REF!</definedName>
    <definedName name="_xcill" localSheetId="20" hidden="1">#REF!</definedName>
    <definedName name="_xcill" localSheetId="21" hidden="1">#REF!</definedName>
    <definedName name="_xcill" hidden="1">#REF!</definedName>
    <definedName name="_xewail" localSheetId="14" hidden="1">#REF!</definedName>
    <definedName name="_xewail" localSheetId="23" hidden="1">#REF!</definedName>
    <definedName name="_xewail" localSheetId="15" hidden="1">#REF!</definedName>
    <definedName name="_xewail" localSheetId="13" hidden="1">#REF!</definedName>
    <definedName name="_xewail" localSheetId="20" hidden="1">#REF!</definedName>
    <definedName name="_xewail" localSheetId="21" hidden="1">#REF!</definedName>
    <definedName name="_xewail" hidden="1">#REF!</definedName>
    <definedName name="_xidilal" localSheetId="14" hidden="1">#REF!</definedName>
    <definedName name="_xidilal" localSheetId="23" hidden="1">#REF!</definedName>
    <definedName name="_xidilal" localSheetId="15" hidden="1">#REF!</definedName>
    <definedName name="_xidilal" localSheetId="13" hidden="1">#REF!</definedName>
    <definedName name="_xidilal" localSheetId="20" hidden="1">#REF!</definedName>
    <definedName name="_xidilal" localSheetId="21" hidden="1">#REF!</definedName>
    <definedName name="_xidilal" hidden="1">#REF!</definedName>
    <definedName name="_xill" localSheetId="14" hidden="1">#REF!</definedName>
    <definedName name="_xill" localSheetId="23" hidden="1">#REF!</definedName>
    <definedName name="_xill" localSheetId="15" hidden="1">#REF!</definedName>
    <definedName name="_xill" localSheetId="13" hidden="1">#REF!</definedName>
    <definedName name="_xill" localSheetId="20" hidden="1">#REF!</definedName>
    <definedName name="_xill" localSheetId="21" hidden="1">#REF!</definedName>
    <definedName name="_xill" hidden="1">#REF!</definedName>
    <definedName name="_xisi" localSheetId="14" hidden="1">#REF!</definedName>
    <definedName name="_xisi" localSheetId="23" hidden="1">#REF!</definedName>
    <definedName name="_xisi" localSheetId="15" hidden="1">#REF!</definedName>
    <definedName name="_xisi" localSheetId="13" hidden="1">#REF!</definedName>
    <definedName name="_xisi" localSheetId="20" hidden="1">#REF!</definedName>
    <definedName name="_xisi" localSheetId="21" hidden="1">#REF!</definedName>
    <definedName name="_xisi" hidden="1">#REF!</definedName>
    <definedName name="_xxasidl" localSheetId="14" hidden="1">#REF!</definedName>
    <definedName name="_xxasidl" localSheetId="23" hidden="1">#REF!</definedName>
    <definedName name="_xxasidl" localSheetId="15" hidden="1">#REF!</definedName>
    <definedName name="_xxasidl" localSheetId="13" hidden="1">#REF!</definedName>
    <definedName name="_xxasidl" localSheetId="20" hidden="1">#REF!</definedName>
    <definedName name="_xxasidl" localSheetId="21" hidden="1">#REF!</definedName>
    <definedName name="_xxasidl" hidden="1">#REF!</definedName>
    <definedName name="_xxdil" localSheetId="14" hidden="1">#REF!</definedName>
    <definedName name="_xxdil" localSheetId="23" hidden="1">#REF!</definedName>
    <definedName name="_xxdil" localSheetId="15" hidden="1">#REF!</definedName>
    <definedName name="_xxdil" localSheetId="13" hidden="1">#REF!</definedName>
    <definedName name="_xxdil" localSheetId="20" hidden="1">#REF!</definedName>
    <definedName name="_xxdil" localSheetId="21" hidden="1">#REF!</definedName>
    <definedName name="_xxdil" hidden="1">#REF!</definedName>
    <definedName name="_xxill" localSheetId="14" hidden="1">#REF!</definedName>
    <definedName name="_xxill" localSheetId="23" hidden="1">#REF!</definedName>
    <definedName name="_xxill" localSheetId="15" hidden="1">#REF!</definedName>
    <definedName name="_xxill" localSheetId="13" hidden="1">#REF!</definedName>
    <definedName name="_xxill" localSheetId="20" hidden="1">#REF!</definedName>
    <definedName name="_xxill" localSheetId="21" hidden="1">#REF!</definedName>
    <definedName name="_xxill" hidden="1">#REF!</definedName>
    <definedName name="_xzasdl" localSheetId="14" hidden="1">#REF!</definedName>
    <definedName name="_xzasdl" localSheetId="23" hidden="1">#REF!</definedName>
    <definedName name="_xzasdl" localSheetId="15" hidden="1">#REF!</definedName>
    <definedName name="_xzasdl" localSheetId="13" hidden="1">#REF!</definedName>
    <definedName name="_xzasdl" localSheetId="20" hidden="1">#REF!</definedName>
    <definedName name="_xzasdl" localSheetId="21" hidden="1">#REF!</definedName>
    <definedName name="_xzasdl" hidden="1">#REF!</definedName>
    <definedName name="_xzsidl" localSheetId="14" hidden="1">#REF!</definedName>
    <definedName name="_xzsidl" localSheetId="23" hidden="1">#REF!</definedName>
    <definedName name="_xzsidl" localSheetId="15" hidden="1">#REF!</definedName>
    <definedName name="_xzsidl" localSheetId="13" hidden="1">#REF!</definedName>
    <definedName name="_xzsidl" localSheetId="20" hidden="1">#REF!</definedName>
    <definedName name="_xzsidl" localSheetId="21" hidden="1">#REF!</definedName>
    <definedName name="_xzsidl" hidden="1">#REF!</definedName>
    <definedName name="_yill" localSheetId="14" hidden="1">#REF!</definedName>
    <definedName name="_yill" localSheetId="23" hidden="1">#REF!</definedName>
    <definedName name="_yill" localSheetId="15" hidden="1">#REF!</definedName>
    <definedName name="_yill" localSheetId="13" hidden="1">#REF!</definedName>
    <definedName name="_yill" localSheetId="20" hidden="1">#REF!</definedName>
    <definedName name="_yill" localSheetId="21" hidden="1">#REF!</definedName>
    <definedName name="_yill" hidden="1">#REF!</definedName>
    <definedName name="_yyill" localSheetId="14" hidden="1">#REF!</definedName>
    <definedName name="_yyill" localSheetId="23" hidden="1">#REF!</definedName>
    <definedName name="_yyill" localSheetId="15" hidden="1">#REF!</definedName>
    <definedName name="_yyill" localSheetId="13" hidden="1">#REF!</definedName>
    <definedName name="_yyill" localSheetId="20" hidden="1">#REF!</definedName>
    <definedName name="_yyill" localSheetId="21" hidden="1">#REF!</definedName>
    <definedName name="_yyill" hidden="1">#REF!</definedName>
    <definedName name="_zaill" localSheetId="14" hidden="1">#REF!</definedName>
    <definedName name="_zaill" localSheetId="23" hidden="1">#REF!</definedName>
    <definedName name="_zaill" localSheetId="15" hidden="1">#REF!</definedName>
    <definedName name="_zaill" localSheetId="13" hidden="1">#REF!</definedName>
    <definedName name="_zaill" localSheetId="20" hidden="1">#REF!</definedName>
    <definedName name="_zaill" localSheetId="21" hidden="1">#REF!</definedName>
    <definedName name="_zaill" hidden="1">#REF!</definedName>
    <definedName name="_zassaza" localSheetId="14" hidden="1">#REF!</definedName>
    <definedName name="_zassaza" localSheetId="23" hidden="1">#REF!</definedName>
    <definedName name="_zassaza" localSheetId="15" hidden="1">#REF!</definedName>
    <definedName name="_zassaza" localSheetId="13" hidden="1">#REF!</definedName>
    <definedName name="_zassaza" localSheetId="20" hidden="1">#REF!</definedName>
    <definedName name="_zassaza" localSheetId="21" hidden="1">#REF!</definedName>
    <definedName name="_zassaza" hidden="1">#REF!</definedName>
    <definedName name="_zceil" localSheetId="14" hidden="1">#REF!</definedName>
    <definedName name="_zceil" localSheetId="23" hidden="1">#REF!</definedName>
    <definedName name="_zceil" localSheetId="15" hidden="1">#REF!</definedName>
    <definedName name="_zceil" localSheetId="13" hidden="1">#REF!</definedName>
    <definedName name="_zceil" localSheetId="20" hidden="1">#REF!</definedName>
    <definedName name="_zceil" localSheetId="21" hidden="1">#REF!</definedName>
    <definedName name="_zceil" hidden="1">#REF!</definedName>
    <definedName name="_zeilaw" localSheetId="14" hidden="1">#REF!</definedName>
    <definedName name="_zeilaw" localSheetId="23" hidden="1">#REF!</definedName>
    <definedName name="_zeilaw" localSheetId="15" hidden="1">#REF!</definedName>
    <definedName name="_zeilaw" localSheetId="13" hidden="1">#REF!</definedName>
    <definedName name="_zeilaw" localSheetId="20" hidden="1">#REF!</definedName>
    <definedName name="_zeilaw" localSheetId="21" hidden="1">#REF!</definedName>
    <definedName name="_zeilaw" hidden="1">#REF!</definedName>
    <definedName name="_zill" localSheetId="14" hidden="1">#REF!</definedName>
    <definedName name="_zill" localSheetId="23" hidden="1">#REF!</definedName>
    <definedName name="_zill" localSheetId="15" hidden="1">#REF!</definedName>
    <definedName name="_zill" localSheetId="13" hidden="1">#REF!</definedName>
    <definedName name="_zill" localSheetId="20" hidden="1">#REF!</definedName>
    <definedName name="_zill" localSheetId="21" hidden="1">#REF!</definedName>
    <definedName name="_zill" hidden="1">#REF!</definedName>
    <definedName name="_ziwi" localSheetId="14" hidden="1">#REF!</definedName>
    <definedName name="_ziwi" localSheetId="23" hidden="1">#REF!</definedName>
    <definedName name="_ziwi" localSheetId="15" hidden="1">#REF!</definedName>
    <definedName name="_ziwi" localSheetId="13" hidden="1">#REF!</definedName>
    <definedName name="_ziwi" localSheetId="20" hidden="1">#REF!</definedName>
    <definedName name="_ziwi" localSheetId="21" hidden="1">#REF!</definedName>
    <definedName name="_ziwi" hidden="1">#REF!</definedName>
    <definedName name="_zpj" localSheetId="14" hidden="1">#REF!</definedName>
    <definedName name="_zpj" localSheetId="23" hidden="1">#REF!</definedName>
    <definedName name="_zpj" localSheetId="15" hidden="1">#REF!</definedName>
    <definedName name="_zpj" localSheetId="13" hidden="1">#REF!</definedName>
    <definedName name="_zpj" localSheetId="20" hidden="1">#REF!</definedName>
    <definedName name="_zpj" localSheetId="21" hidden="1">#REF!</definedName>
    <definedName name="_zpj" hidden="1">#REF!</definedName>
    <definedName name="_zpmei2" localSheetId="14" hidden="1">#REF!</definedName>
    <definedName name="_zpmei2" localSheetId="23" hidden="1">#REF!</definedName>
    <definedName name="_zpmei2" localSheetId="15" hidden="1">#REF!</definedName>
    <definedName name="_zpmei2" localSheetId="13" hidden="1">#REF!</definedName>
    <definedName name="_zpmei2" localSheetId="20" hidden="1">#REF!</definedName>
    <definedName name="_zpmei2" localSheetId="21" hidden="1">#REF!</definedName>
    <definedName name="_zpmei2" hidden="1">#REF!</definedName>
    <definedName name="_zpzpzp" localSheetId="14" hidden="1">#REF!</definedName>
    <definedName name="_zpzpzp" localSheetId="23" hidden="1">#REF!</definedName>
    <definedName name="_zpzpzp" localSheetId="15" hidden="1">#REF!</definedName>
    <definedName name="_zpzpzp" localSheetId="13" hidden="1">#REF!</definedName>
    <definedName name="_zpzpzp" localSheetId="20" hidden="1">#REF!</definedName>
    <definedName name="_zpzpzp" localSheetId="21" hidden="1">#REF!</definedName>
    <definedName name="_zpzpzp" hidden="1">#REF!</definedName>
    <definedName name="_zzal" localSheetId="14" hidden="1">#REF!</definedName>
    <definedName name="_zzal" localSheetId="23" hidden="1">#REF!</definedName>
    <definedName name="_zzal" localSheetId="15" hidden="1">#REF!</definedName>
    <definedName name="_zzal" localSheetId="13" hidden="1">#REF!</definedName>
    <definedName name="_zzal" localSheetId="20" hidden="1">#REF!</definedName>
    <definedName name="_zzal" localSheetId="21" hidden="1">#REF!</definedName>
    <definedName name="_zzal" hidden="1">#REF!</definedName>
    <definedName name="_zzall" localSheetId="14" hidden="1">#REF!</definedName>
    <definedName name="_zzall" localSheetId="23" hidden="1">#REF!</definedName>
    <definedName name="_zzall" localSheetId="15" hidden="1">#REF!</definedName>
    <definedName name="_zzall" localSheetId="13" hidden="1">#REF!</definedName>
    <definedName name="_zzall" localSheetId="20" hidden="1">#REF!</definedName>
    <definedName name="_zzall" localSheetId="21" hidden="1">#REF!</definedName>
    <definedName name="_zzall" hidden="1">#REF!</definedName>
    <definedName name="_zzidy" localSheetId="14" hidden="1">#REF!</definedName>
    <definedName name="_zzidy" localSheetId="23" hidden="1">#REF!</definedName>
    <definedName name="_zzidy" localSheetId="15" hidden="1">#REF!</definedName>
    <definedName name="_zzidy" localSheetId="13" hidden="1">#REF!</definedName>
    <definedName name="_zzidy" localSheetId="20" hidden="1">#REF!</definedName>
    <definedName name="_zzidy" localSheetId="21" hidden="1">#REF!</definedName>
    <definedName name="_zzidy" hidden="1">#REF!</definedName>
    <definedName name="_zzill" localSheetId="14" hidden="1">#REF!</definedName>
    <definedName name="_zzill" localSheetId="23" hidden="1">#REF!</definedName>
    <definedName name="_zzill" localSheetId="15" hidden="1">#REF!</definedName>
    <definedName name="_zzill" localSheetId="13" hidden="1">#REF!</definedName>
    <definedName name="_zzill" localSheetId="20" hidden="1">#REF!</definedName>
    <definedName name="_zzill" localSheetId="21" hidden="1">#REF!</definedName>
    <definedName name="_zzill" hidden="1">#REF!</definedName>
    <definedName name="_zzzail" localSheetId="14" hidden="1">#REF!</definedName>
    <definedName name="_zzzail" localSheetId="23" hidden="1">#REF!</definedName>
    <definedName name="_zzzail" localSheetId="15" hidden="1">#REF!</definedName>
    <definedName name="_zzzail" localSheetId="13" hidden="1">#REF!</definedName>
    <definedName name="_zzzail" localSheetId="20" hidden="1">#REF!</definedName>
    <definedName name="_zzzail" localSheetId="21" hidden="1">#REF!</definedName>
    <definedName name="_zzzail" hidden="1">#REF!</definedName>
    <definedName name="_재ㅐ햐" localSheetId="14" hidden="1">#REF!</definedName>
    <definedName name="_재ㅐ햐" localSheetId="23" hidden="1">#REF!</definedName>
    <definedName name="_재ㅐ햐" localSheetId="15" hidden="1">#REF!</definedName>
    <definedName name="_재ㅐ햐" localSheetId="13" hidden="1">#REF!</definedName>
    <definedName name="_재ㅐ햐" localSheetId="20" hidden="1">#REF!</definedName>
    <definedName name="_재ㅐ햐" localSheetId="21" hidden="1">#REF!</definedName>
    <definedName name="_재ㅐ햐" hidden="1">#REF!</definedName>
    <definedName name="A32Q" hidden="1">{#N/A,#N/A,FALSE,"표지목차"}</definedName>
    <definedName name="AAA" localSheetId="14" hidden="1">[5]날개벽수량표!#REF!</definedName>
    <definedName name="AAA" localSheetId="23" hidden="1">[5]날개벽수량표!#REF!</definedName>
    <definedName name="AAA" localSheetId="15" hidden="1">[5]날개벽수량표!#REF!</definedName>
    <definedName name="AAA" localSheetId="13" hidden="1">[5]날개벽수량표!#REF!</definedName>
    <definedName name="AAA" localSheetId="20" hidden="1">[5]날개벽수량표!#REF!</definedName>
    <definedName name="AAA" localSheetId="21" hidden="1">[5]날개벽수량표!#REF!</definedName>
    <definedName name="AAA" hidden="1">[5]날개벽수량표!#REF!</definedName>
    <definedName name="aaaaa" hidden="1">{#N/A,#N/A,FALSE,"조골재"}</definedName>
    <definedName name="aaaaaaaaaa" hidden="1">{#N/A,#N/A,FALSE,"운반시간"}</definedName>
    <definedName name="aaas" localSheetId="14" hidden="1">#REF!</definedName>
    <definedName name="aaas" localSheetId="23" hidden="1">#REF!</definedName>
    <definedName name="aaas" localSheetId="15" hidden="1">#REF!</definedName>
    <definedName name="aaas" localSheetId="13" hidden="1">#REF!</definedName>
    <definedName name="aaas" localSheetId="20" hidden="1">#REF!</definedName>
    <definedName name="aaas" localSheetId="21" hidden="1">#REF!</definedName>
    <definedName name="aaas" hidden="1">#REF!</definedName>
    <definedName name="abd" hidden="1">{#N/A,#N/A,FALSE,"골재소요량";#N/A,#N/A,FALSE,"골재소요량"}</definedName>
    <definedName name="Access_Button" hidden="1">"제당토적_제당토적_List"</definedName>
    <definedName name="AccessDatabase" hidden="1">"C:\My Documents\북부수도사업소\전원차단장치\전원차~1\전원차단장치 내역서 03월06일.mdb"</definedName>
    <definedName name="ACCLINK.XLS_Localization_Table_List" hidden="1">"$A$1:$B$11"</definedName>
    <definedName name="ACCLINK.XLS_Localization_Table_List1" hidden="1">"$A$13:$B$31"</definedName>
    <definedName name="ACCLINK.XLS_Localization_Table_List10" hidden="1">"$A$13:$B$33"</definedName>
    <definedName name="ACCLINK.XLS_Localization_Table_List11" hidden="1">"$A$13:$B$33"</definedName>
    <definedName name="ACCLINK.XLS_Localization_Table_List12" hidden="1">"$A$13:$B$33"</definedName>
    <definedName name="ACCLINK.XLS_Localization_Table_List13" hidden="1">"$A$13:$B$33"</definedName>
    <definedName name="ACCLINK.XLS_Localization_Table_List14" hidden="1">"$A$13:$B$33"</definedName>
    <definedName name="ACCLINK.XLS_Localization_Table_List15" hidden="1">"$A$13:$B$33"</definedName>
    <definedName name="ACCLINK.XLS_Localization_Table_List16" hidden="1">"$A$13:$B$33"</definedName>
    <definedName name="ACCLINK.XLS_Localization_Table_List17" hidden="1">"$A$13:$B$33"</definedName>
    <definedName name="ACCLINK.XLS_Localization_Table_List18" hidden="1">"$A$13:$B$33"</definedName>
    <definedName name="ACCLINK.XLS_Localization_Table_List19" hidden="1">"$A$13:$B$33"</definedName>
    <definedName name="ACCLINK.XLS_Localization_Table_List2" hidden="1">"$A$13:$B$31"</definedName>
    <definedName name="ACCLINK.XLS_Localization_Table_List3" hidden="1">"$A$13:$B$31"</definedName>
    <definedName name="ACCLINK.XLS_Localization_Table_List4" hidden="1">"$A$13:$B$31"</definedName>
    <definedName name="ACCLINK.XLS_Localization_Table_List5" hidden="1">"$A$13:$B$31"</definedName>
    <definedName name="ACCLINK.XLS_Localization_Table_List6" hidden="1">"$A$13:$B$31"</definedName>
    <definedName name="ACCLINK.XLS_Localization_Table_List7" hidden="1">"$A$13:$B$31"</definedName>
    <definedName name="ACCLINK.XLS_Localization_Table_List8" hidden="1">"$A$13:$B$31"</definedName>
    <definedName name="ACCLINK.XLS_Localization_Table_List9" hidden="1">"$A$13:$B$33"</definedName>
    <definedName name="ACX" localSheetId="14" hidden="1">#REF!</definedName>
    <definedName name="ACX" localSheetId="23" hidden="1">#REF!</definedName>
    <definedName name="ACX" localSheetId="15" hidden="1">#REF!</definedName>
    <definedName name="ACX" localSheetId="13" hidden="1">#REF!</definedName>
    <definedName name="ACX" localSheetId="20" hidden="1">#REF!</definedName>
    <definedName name="ACX" localSheetId="21" hidden="1">#REF!</definedName>
    <definedName name="ACX" hidden="1">#REF!</definedName>
    <definedName name="adfdge" hidden="1">{#N/A,#N/A,FALSE,"2~8번"}</definedName>
    <definedName name="alslsdkjfjs" localSheetId="14" hidden="1">#REF!</definedName>
    <definedName name="alslsdkjfjs" localSheetId="23" hidden="1">#REF!</definedName>
    <definedName name="alslsdkjfjs" localSheetId="15" hidden="1">#REF!</definedName>
    <definedName name="alslsdkjfjs" localSheetId="13" hidden="1">#REF!</definedName>
    <definedName name="alslsdkjfjs" localSheetId="20" hidden="1">#REF!</definedName>
    <definedName name="alslsdkjfjs" localSheetId="21" hidden="1">#REF!</definedName>
    <definedName name="alslsdkjfjs" hidden="1">#REF!</definedName>
    <definedName name="anscount" hidden="1">6</definedName>
    <definedName name="aq" localSheetId="14" hidden="1">#REF!</definedName>
    <definedName name="aq" localSheetId="23" hidden="1">#REF!</definedName>
    <definedName name="aq" localSheetId="15" hidden="1">#REF!</definedName>
    <definedName name="aq" localSheetId="13" hidden="1">#REF!</definedName>
    <definedName name="aq" localSheetId="20" hidden="1">#REF!</definedName>
    <definedName name="aq" localSheetId="21" hidden="1">#REF!</definedName>
    <definedName name="aq" hidden="1">#REF!</definedName>
    <definedName name="AREA0002" localSheetId="14" hidden="1">#REF!</definedName>
    <definedName name="AREA0002" localSheetId="23" hidden="1">#REF!</definedName>
    <definedName name="AREA0002" localSheetId="15" hidden="1">#REF!</definedName>
    <definedName name="AREA0002" localSheetId="13" hidden="1">#REF!</definedName>
    <definedName name="AREA0002" localSheetId="20" hidden="1">#REF!</definedName>
    <definedName name="AREA0002" localSheetId="21" hidden="1">#REF!</definedName>
    <definedName name="AREA0002" hidden="1">#REF!</definedName>
    <definedName name="asss" localSheetId="14" hidden="1">#REF!</definedName>
    <definedName name="asss" localSheetId="23" hidden="1">#REF!</definedName>
    <definedName name="asss" localSheetId="15" hidden="1">#REF!</definedName>
    <definedName name="asss" localSheetId="13" hidden="1">#REF!</definedName>
    <definedName name="asss" localSheetId="20" hidden="1">#REF!</definedName>
    <definedName name="asss" localSheetId="21" hidden="1">#REF!</definedName>
    <definedName name="asss" hidden="1">#REF!</definedName>
    <definedName name="AWEGAWEG" localSheetId="14" hidden="1">#REF!</definedName>
    <definedName name="AWEGAWEG" localSheetId="23" hidden="1">#REF!</definedName>
    <definedName name="AWEGAWEG" localSheetId="15" hidden="1">#REF!</definedName>
    <definedName name="AWEGAWEG" localSheetId="13" hidden="1">#REF!</definedName>
    <definedName name="AWEGAWEG" localSheetId="20" hidden="1">#REF!</definedName>
    <definedName name="AWEGAWEG" localSheetId="21" hidden="1">#REF!</definedName>
    <definedName name="AWEGAWEG" hidden="1">#REF!</definedName>
    <definedName name="AWG" localSheetId="14" hidden="1">#REF!</definedName>
    <definedName name="AWG" localSheetId="23" hidden="1">#REF!</definedName>
    <definedName name="AWG" localSheetId="15" hidden="1">#REF!</definedName>
    <definedName name="AWG" localSheetId="13" hidden="1">#REF!</definedName>
    <definedName name="AWG" localSheetId="20" hidden="1">#REF!</definedName>
    <definedName name="AWG" localSheetId="21" hidden="1">#REF!</definedName>
    <definedName name="AWG" hidden="1">#REF!</definedName>
    <definedName name="AWGRA" localSheetId="14" hidden="1">#REF!</definedName>
    <definedName name="AWGRA" localSheetId="23" hidden="1">#REF!</definedName>
    <definedName name="AWGRA" localSheetId="15" hidden="1">#REF!</definedName>
    <definedName name="AWGRA" localSheetId="13" hidden="1">#REF!</definedName>
    <definedName name="AWGRA" localSheetId="20" hidden="1">#REF!</definedName>
    <definedName name="AWGRA" localSheetId="21" hidden="1">#REF!</definedName>
    <definedName name="AWGRA" hidden="1">#REF!</definedName>
    <definedName name="AWGRWGAW" localSheetId="14" hidden="1">#REF!</definedName>
    <definedName name="AWGRWGAW" localSheetId="23" hidden="1">#REF!</definedName>
    <definedName name="AWGRWGAW" localSheetId="15" hidden="1">#REF!</definedName>
    <definedName name="AWGRWGAW" localSheetId="13" hidden="1">#REF!</definedName>
    <definedName name="AWGRWGAW" localSheetId="20" hidden="1">#REF!</definedName>
    <definedName name="AWGRWGAW" localSheetId="21" hidden="1">#REF!</definedName>
    <definedName name="AWGRWGAW" hidden="1">#REF!</definedName>
    <definedName name="bbb" hidden="1">{#N/A,#N/A,FALSE,"조골재"}</definedName>
    <definedName name="BHE" hidden="1">{#N/A,#N/A,FALSE,"조골재"}</definedName>
    <definedName name="BI" hidden="1">{#N/A,#N/A,FALSE,"이태원철근"}</definedName>
    <definedName name="bms" localSheetId="14" hidden="1">#REF!</definedName>
    <definedName name="bms" localSheetId="23" hidden="1">#REF!</definedName>
    <definedName name="bms" localSheetId="15" hidden="1">#REF!</definedName>
    <definedName name="bms" localSheetId="13" hidden="1">#REF!</definedName>
    <definedName name="bms" localSheetId="20" hidden="1">#REF!</definedName>
    <definedName name="bms" localSheetId="21" hidden="1">#REF!</definedName>
    <definedName name="bms" hidden="1">#REF!</definedName>
    <definedName name="bnn" hidden="1">{#N/A,#N/A,FALSE,"조골재"}</definedName>
    <definedName name="BOOK2" hidden="1">{#N/A,#N/A,TRUE,"손익보고"}</definedName>
    <definedName name="BOX깨" hidden="1">{#N/A,#N/A,FALSE,"구조2"}</definedName>
    <definedName name="bvx" hidden="1">{#N/A,#N/A,FALSE,"토공2"}</definedName>
    <definedName name="ccc" localSheetId="14" hidden="1">#REF!</definedName>
    <definedName name="ccc" localSheetId="23" hidden="1">#REF!</definedName>
    <definedName name="ccc" localSheetId="15" hidden="1">#REF!</definedName>
    <definedName name="ccc" localSheetId="13" hidden="1">#REF!</definedName>
    <definedName name="ccc" localSheetId="20" hidden="1">#REF!</definedName>
    <definedName name="ccc" localSheetId="21" hidden="1">#REF!</definedName>
    <definedName name="ccc" hidden="1">#REF!</definedName>
    <definedName name="CCCCDCD" localSheetId="14" hidden="1">#REF!</definedName>
    <definedName name="CCCCDCD" localSheetId="23" hidden="1">#REF!</definedName>
    <definedName name="CCCCDCD" localSheetId="15" hidden="1">#REF!</definedName>
    <definedName name="CCCCDCD" localSheetId="13" hidden="1">#REF!</definedName>
    <definedName name="CCCCDCD" localSheetId="20" hidden="1">#REF!</definedName>
    <definedName name="CCCCDCD" localSheetId="21" hidden="1">#REF!</definedName>
    <definedName name="CCCCDCD" hidden="1">#REF!</definedName>
    <definedName name="cdcd" localSheetId="14" hidden="1">#REF!</definedName>
    <definedName name="cdcd" localSheetId="23" hidden="1">#REF!</definedName>
    <definedName name="cdcd" localSheetId="15" hidden="1">#REF!</definedName>
    <definedName name="cdcd" localSheetId="13" hidden="1">#REF!</definedName>
    <definedName name="cdcd" localSheetId="20" hidden="1">#REF!</definedName>
    <definedName name="cdcd" localSheetId="21" hidden="1">#REF!</definedName>
    <definedName name="cdcd" hidden="1">#REF!</definedName>
    <definedName name="cvbcv" hidden="1">{"'옥포덕포실행'!$Q$245"}</definedName>
    <definedName name="dataww" localSheetId="14" hidden="1">#REF!</definedName>
    <definedName name="dataww" localSheetId="23" hidden="1">#REF!</definedName>
    <definedName name="dataww" localSheetId="15" hidden="1">#REF!</definedName>
    <definedName name="dataww" localSheetId="13" hidden="1">#REF!</definedName>
    <definedName name="dataww" localSheetId="20" hidden="1">#REF!</definedName>
    <definedName name="dataww" localSheetId="21" hidden="1">#REF!</definedName>
    <definedName name="dataww" hidden="1">#REF!</definedName>
    <definedName name="DBBTY" hidden="1">{#N/A,#N/A,FALSE,"혼합골재"}</definedName>
    <definedName name="DBDFV" hidden="1">{#N/A,#N/A,FALSE,"운반시간"}</definedName>
    <definedName name="DDDDCD" localSheetId="14" hidden="1">#REF!</definedName>
    <definedName name="DDDDCD" localSheetId="23" hidden="1">#REF!</definedName>
    <definedName name="DDDDCD" localSheetId="15" hidden="1">#REF!</definedName>
    <definedName name="DDDDCD" localSheetId="13" hidden="1">#REF!</definedName>
    <definedName name="DDDDCD" localSheetId="20" hidden="1">#REF!</definedName>
    <definedName name="DDDDCD" localSheetId="21" hidden="1">#REF!</definedName>
    <definedName name="DDDDCD" hidden="1">#REF!</definedName>
    <definedName name="ddddd" localSheetId="14" hidden="1">#REF!</definedName>
    <definedName name="ddddd" localSheetId="23" hidden="1">#REF!</definedName>
    <definedName name="ddddd" localSheetId="15" hidden="1">#REF!</definedName>
    <definedName name="ddddd" localSheetId="13" hidden="1">#REF!</definedName>
    <definedName name="ddddd" localSheetId="20" hidden="1">#REF!</definedName>
    <definedName name="ddddd" localSheetId="21" hidden="1">#REF!</definedName>
    <definedName name="ddddd" hidden="1">#REF!</definedName>
    <definedName name="DEDED" localSheetId="14" hidden="1">#REF!</definedName>
    <definedName name="DEDED" localSheetId="23" hidden="1">#REF!</definedName>
    <definedName name="DEDED" localSheetId="15" hidden="1">#REF!</definedName>
    <definedName name="DEDED" localSheetId="13" hidden="1">#REF!</definedName>
    <definedName name="DEDED" localSheetId="20" hidden="1">#REF!</definedName>
    <definedName name="DEDED" localSheetId="21" hidden="1">#REF!</definedName>
    <definedName name="DEDED" hidden="1">#REF!</definedName>
    <definedName name="DFASDF" localSheetId="14" hidden="1">#REF!</definedName>
    <definedName name="DFASDF" localSheetId="23" hidden="1">#REF!</definedName>
    <definedName name="DFASDF" localSheetId="15" hidden="1">#REF!</definedName>
    <definedName name="DFASDF" localSheetId="13" hidden="1">#REF!</definedName>
    <definedName name="DFASDF" localSheetId="20" hidden="1">#REF!</definedName>
    <definedName name="DFASDF" localSheetId="21" hidden="1">#REF!</definedName>
    <definedName name="DFASDF" hidden="1">#REF!</definedName>
    <definedName name="DFBGHE" hidden="1">{#N/A,#N/A,FALSE,"골재소요량";#N/A,#N/A,FALSE,"골재소요량"}</definedName>
    <definedName name="dfdfd" hidden="1">{#N/A,#N/A,FALSE,"2~8번"}</definedName>
    <definedName name="dfdfdf" hidden="1">{#N/A,#N/A,FALSE,"조골재"}</definedName>
    <definedName name="dfsd" hidden="1">{#N/A,#N/A,FALSE,"단가표지"}</definedName>
    <definedName name="dgasg" hidden="1">{#N/A,#N/A,FALSE,"조골재"}</definedName>
    <definedName name="DGBGHY" hidden="1">{#N/A,#N/A,FALSE,"단가표지"}</definedName>
    <definedName name="dgfgf" hidden="1">{#N/A,#N/A,FALSE,"2~8번"}</definedName>
    <definedName name="dhd" localSheetId="14" hidden="1">[6]날개벽수량표!#REF!</definedName>
    <definedName name="dhd" localSheetId="23" hidden="1">[6]날개벽수량표!#REF!</definedName>
    <definedName name="dhd" localSheetId="15" hidden="1">[6]날개벽수량표!#REF!</definedName>
    <definedName name="dhd" localSheetId="13" hidden="1">[6]날개벽수량표!#REF!</definedName>
    <definedName name="dhd" localSheetId="20" hidden="1">[6]날개벽수량표!#REF!</definedName>
    <definedName name="dhd" localSheetId="21" hidden="1">[6]날개벽수량표!#REF!</definedName>
    <definedName name="dhd" hidden="1">[6]날개벽수량표!#REF!</definedName>
    <definedName name="dist_bin1" localSheetId="14" hidden="1">[2]조명시설!#REF!</definedName>
    <definedName name="dist_bin1" localSheetId="23" hidden="1">[2]조명시설!#REF!</definedName>
    <definedName name="dist_bin1" localSheetId="15" hidden="1">[2]조명시설!#REF!</definedName>
    <definedName name="dist_bin1" localSheetId="13" hidden="1">[2]조명시설!#REF!</definedName>
    <definedName name="dist_bin1" localSheetId="20" hidden="1">[2]조명시설!#REF!</definedName>
    <definedName name="dist_bin1" localSheetId="21" hidden="1">[2]조명시설!#REF!</definedName>
    <definedName name="dist_bin1" hidden="1">[2]조명시설!#REF!</definedName>
    <definedName name="dist_value1" localSheetId="14" hidden="1">[2]조명시설!#REF!</definedName>
    <definedName name="dist_value1" localSheetId="23" hidden="1">[2]조명시설!#REF!</definedName>
    <definedName name="dist_value1" localSheetId="15" hidden="1">[2]조명시설!#REF!</definedName>
    <definedName name="dist_value1" localSheetId="13" hidden="1">[2]조명시설!#REF!</definedName>
    <definedName name="dist_value1" localSheetId="20" hidden="1">[2]조명시설!#REF!</definedName>
    <definedName name="dist_value1" localSheetId="21" hidden="1">[2]조명시설!#REF!</definedName>
    <definedName name="dist_value1" hidden="1">[2]조명시설!#REF!</definedName>
    <definedName name="DJYDTYJ" localSheetId="14" hidden="1">#REF!</definedName>
    <definedName name="DJYDTYJ" localSheetId="23" hidden="1">#REF!</definedName>
    <definedName name="DJYDTYJ" localSheetId="15" hidden="1">#REF!</definedName>
    <definedName name="DJYDTYJ" localSheetId="13" hidden="1">#REF!</definedName>
    <definedName name="DJYDTYJ" localSheetId="20" hidden="1">#REF!</definedName>
    <definedName name="DJYDTYJ" localSheetId="21" hidden="1">#REF!</definedName>
    <definedName name="DJYDTYJ" hidden="1">#REF!</definedName>
    <definedName name="dldldldll" localSheetId="14" hidden="1">[7]조명시설!#REF!</definedName>
    <definedName name="dldldldll" localSheetId="23" hidden="1">[7]조명시설!#REF!</definedName>
    <definedName name="dldldldll" localSheetId="15" hidden="1">[7]조명시설!#REF!</definedName>
    <definedName name="dldldldll" localSheetId="13" hidden="1">[7]조명시설!#REF!</definedName>
    <definedName name="dldldldll" localSheetId="20" hidden="1">[7]조명시설!#REF!</definedName>
    <definedName name="dldldldll" localSheetId="21" hidden="1">[7]조명시설!#REF!</definedName>
    <definedName name="dldldldll" hidden="1">[7]조명시설!#REF!</definedName>
    <definedName name="dn" hidden="1">{#N/A,#N/A,FALSE,"혼합골재"}</definedName>
    <definedName name="dns" hidden="1">{#N/A,#N/A,FALSE,"운반시간"}</definedName>
    <definedName name="DRJDRTH" localSheetId="14" hidden="1">#REF!</definedName>
    <definedName name="DRJDRTH" localSheetId="23" hidden="1">#REF!</definedName>
    <definedName name="DRJDRTH" localSheetId="15" hidden="1">#REF!</definedName>
    <definedName name="DRJDRTH" localSheetId="13" hidden="1">#REF!</definedName>
    <definedName name="DRJDRTH" localSheetId="20" hidden="1">#REF!</definedName>
    <definedName name="DRJDRTH" localSheetId="21" hidden="1">#REF!</definedName>
    <definedName name="DRJDRTH" hidden="1">#REF!</definedName>
    <definedName name="dsaf" hidden="1">{#N/A,#N/A,FALSE,"조골재"}</definedName>
    <definedName name="DSF" hidden="1">{#N/A,#N/A,FALSE,"골재소요량";#N/A,#N/A,FALSE,"골재소요량"}</definedName>
    <definedName name="DTYJTH" localSheetId="14" hidden="1">#REF!</definedName>
    <definedName name="DTYJTH" localSheetId="23" hidden="1">#REF!</definedName>
    <definedName name="DTYJTH" localSheetId="15" hidden="1">#REF!</definedName>
    <definedName name="DTYJTH" localSheetId="13" hidden="1">#REF!</definedName>
    <definedName name="DTYJTH" localSheetId="20" hidden="1">#REF!</definedName>
    <definedName name="DTYJTH" localSheetId="21" hidden="1">#REF!</definedName>
    <definedName name="DTYJTH" hidden="1">#REF!</definedName>
    <definedName name="DVR" hidden="1">{#N/A,#N/A,FALSE,"단가표지"}</definedName>
    <definedName name="DVZGZZT" hidden="1">{#N/A,#N/A,FALSE,"2~8번"}</definedName>
    <definedName name="eded" localSheetId="14" hidden="1">#REF!</definedName>
    <definedName name="eded" localSheetId="23" hidden="1">#REF!</definedName>
    <definedName name="eded" localSheetId="15" hidden="1">#REF!</definedName>
    <definedName name="eded" localSheetId="13" hidden="1">#REF!</definedName>
    <definedName name="eded" localSheetId="20" hidden="1">#REF!</definedName>
    <definedName name="eded" localSheetId="21" hidden="1">#REF!</definedName>
    <definedName name="eded" hidden="1">#REF!</definedName>
    <definedName name="ee" hidden="1">{#N/A,#N/A,FALSE,"단가표지"}</definedName>
    <definedName name="eee" hidden="1">{#N/A,#N/A,FALSE,"2~8번"}</definedName>
    <definedName name="ERBSTDT" hidden="1">{#N/A,#N/A,FALSE,"운반시간"}</definedName>
    <definedName name="errer" localSheetId="14" hidden="1">#REF!</definedName>
    <definedName name="errer" localSheetId="23" hidden="1">#REF!</definedName>
    <definedName name="errer" localSheetId="15" hidden="1">#REF!</definedName>
    <definedName name="errer" localSheetId="13" hidden="1">#REF!</definedName>
    <definedName name="errer" localSheetId="20" hidden="1">#REF!</definedName>
    <definedName name="errer" localSheetId="21" hidden="1">#REF!</definedName>
    <definedName name="errer" hidden="1">#REF!</definedName>
    <definedName name="ERTRT" hidden="1">{#N/A,#N/A,FALSE,"2~8번"}</definedName>
    <definedName name="EVST6" hidden="1">{#N/A,#N/A,FALSE,"단가표지"}</definedName>
    <definedName name="ewew" localSheetId="14" hidden="1">#REF!</definedName>
    <definedName name="ewew" localSheetId="23" hidden="1">#REF!</definedName>
    <definedName name="ewew" localSheetId="15" hidden="1">#REF!</definedName>
    <definedName name="ewew" localSheetId="13" hidden="1">#REF!</definedName>
    <definedName name="ewew" localSheetId="20" hidden="1">#REF!</definedName>
    <definedName name="ewew" localSheetId="21" hidden="1">#REF!</definedName>
    <definedName name="ewew" hidden="1">#REF!</definedName>
    <definedName name="fdhevwtec" hidden="1">{#N/A,#N/A,FALSE,"구조1"}</definedName>
    <definedName name="fedgre" hidden="1">{#N/A,#N/A,FALSE,"배수1"}</definedName>
    <definedName name="ff" localSheetId="14" hidden="1">#REF!</definedName>
    <definedName name="ff" localSheetId="23" hidden="1">#REF!</definedName>
    <definedName name="ff" localSheetId="15" hidden="1">#REF!</definedName>
    <definedName name="ff" localSheetId="13" hidden="1">#REF!</definedName>
    <definedName name="ff" localSheetId="20" hidden="1">#REF!</definedName>
    <definedName name="ff" localSheetId="21" hidden="1">#REF!</definedName>
    <definedName name="ff" hidden="1">#REF!</definedName>
    <definedName name="FFFF" localSheetId="14" hidden="1">#REF!</definedName>
    <definedName name="FFFF" localSheetId="23" hidden="1">#REF!</definedName>
    <definedName name="FFFF" localSheetId="15" hidden="1">#REF!</definedName>
    <definedName name="FFFF" localSheetId="13" hidden="1">#REF!</definedName>
    <definedName name="FFFF" localSheetId="20" hidden="1">#REF!</definedName>
    <definedName name="FFFF" localSheetId="21" hidden="1">#REF!</definedName>
    <definedName name="FFFF" hidden="1">#REF!</definedName>
    <definedName name="fgfg" hidden="1">{#N/A,#N/A,FALSE,"2~8번"}</definedName>
    <definedName name="fgfgfg" hidden="1">{#N/A,#N/A,FALSE,"골재소요량";#N/A,#N/A,FALSE,"골재소요량"}</definedName>
    <definedName name="fgn" hidden="1">{#N/A,#N/A,FALSE,"구조2"}</definedName>
    <definedName name="fgnrt" hidden="1">{#N/A,#N/A,FALSE,"단가표지"}</definedName>
    <definedName name="fifofl" localSheetId="14" hidden="1">#REF!</definedName>
    <definedName name="fifofl" localSheetId="23" hidden="1">#REF!</definedName>
    <definedName name="fifofl" localSheetId="15" hidden="1">#REF!</definedName>
    <definedName name="fifofl" localSheetId="13" hidden="1">#REF!</definedName>
    <definedName name="fifofl" localSheetId="20" hidden="1">#REF!</definedName>
    <definedName name="fifofl" localSheetId="21" hidden="1">#REF!</definedName>
    <definedName name="fifofl" hidden="1">#REF!</definedName>
    <definedName name="fill1" localSheetId="14" hidden="1">[2]조명시설!#REF!</definedName>
    <definedName name="fill1" localSheetId="23" hidden="1">[2]조명시설!#REF!</definedName>
    <definedName name="fill1" localSheetId="15" hidden="1">[2]조명시설!#REF!</definedName>
    <definedName name="fill1" localSheetId="13" hidden="1">[2]조명시설!#REF!</definedName>
    <definedName name="fill1" localSheetId="20" hidden="1">[2]조명시설!#REF!</definedName>
    <definedName name="fill1" localSheetId="21" hidden="1">[2]조명시설!#REF!</definedName>
    <definedName name="fill1" hidden="1">[2]조명시설!#REF!</definedName>
    <definedName name="fkf" localSheetId="14" hidden="1">#REF!</definedName>
    <definedName name="fkf" localSheetId="23" hidden="1">#REF!</definedName>
    <definedName name="fkf" localSheetId="15" hidden="1">#REF!</definedName>
    <definedName name="fkf" localSheetId="13" hidden="1">#REF!</definedName>
    <definedName name="fkf" localSheetId="20" hidden="1">#REF!</definedName>
    <definedName name="fkf" localSheetId="21" hidden="1">#REF!</definedName>
    <definedName name="fkf" hidden="1">#REF!</definedName>
    <definedName name="frfr" localSheetId="14" hidden="1">#REF!</definedName>
    <definedName name="frfr" localSheetId="23" hidden="1">#REF!</definedName>
    <definedName name="frfr" localSheetId="15" hidden="1">#REF!</definedName>
    <definedName name="frfr" localSheetId="13" hidden="1">#REF!</definedName>
    <definedName name="frfr" localSheetId="20" hidden="1">#REF!</definedName>
    <definedName name="frfr" localSheetId="21" hidden="1">#REF!</definedName>
    <definedName name="frfr" hidden="1">#REF!</definedName>
    <definedName name="fsdafhaaaaeraw" hidden="1">{#N/A,#N/A,FALSE,"구조1"}</definedName>
    <definedName name="FYUKGFYUK" localSheetId="14" hidden="1">#REF!</definedName>
    <definedName name="FYUKGFYUK" localSheetId="23" hidden="1">#REF!</definedName>
    <definedName name="FYUKGFYUK" localSheetId="15" hidden="1">#REF!</definedName>
    <definedName name="FYUKGFYUK" localSheetId="13" hidden="1">#REF!</definedName>
    <definedName name="FYUKGFYUK" localSheetId="20" hidden="1">#REF!</definedName>
    <definedName name="FYUKGFYUK" localSheetId="21" hidden="1">#REF!</definedName>
    <definedName name="FYUKGFYUK" hidden="1">#REF!</definedName>
    <definedName name="gahahah" hidden="1">{#N/A,#N/A,FALSE,"포장1";#N/A,#N/A,FALSE,"포장1"}</definedName>
    <definedName name="gb" hidden="1">{#N/A,#N/A,FALSE,"2~8번"}</definedName>
    <definedName name="GEMCO" localSheetId="14" hidden="1">#REF!</definedName>
    <definedName name="GEMCO" localSheetId="23" hidden="1">#REF!</definedName>
    <definedName name="GEMCO" localSheetId="15" hidden="1">#REF!</definedName>
    <definedName name="GEMCO" localSheetId="13" hidden="1">#REF!</definedName>
    <definedName name="GEMCO" localSheetId="20" hidden="1">#REF!</definedName>
    <definedName name="GEMCO" localSheetId="21" hidden="1">#REF!</definedName>
    <definedName name="GEMCO" hidden="1">#REF!</definedName>
    <definedName name="gfgdfg" localSheetId="14" hidden="1">[8]차액보증!#REF!</definedName>
    <definedName name="gfgdfg" localSheetId="23" hidden="1">[8]차액보증!#REF!</definedName>
    <definedName name="gfgdfg" localSheetId="15" hidden="1">[8]차액보증!#REF!</definedName>
    <definedName name="gfgdfg" localSheetId="13" hidden="1">[8]차액보증!#REF!</definedName>
    <definedName name="gfgdfg" localSheetId="20" hidden="1">[8]차액보증!#REF!</definedName>
    <definedName name="gfgdfg" localSheetId="21" hidden="1">[8]차액보증!#REF!</definedName>
    <definedName name="gfgdfg" hidden="1">[8]차액보증!#REF!</definedName>
    <definedName name="gfgfg" hidden="1">{#N/A,#N/A,FALSE,"골재소요량";#N/A,#N/A,FALSE,"골재소요량"}</definedName>
    <definedName name="GGVVV" hidden="1">{#N/A,#N/A,FALSE,"운반시간"}</definedName>
    <definedName name="GK" hidden="1">{"stand",#N/A,TRUE,"공종단가";"mtrvl",#N/A,TRUE,"단가산출";"gis170vl",#N/A,TRUE,"단가산출";"gis23vl",#N/A,TRUE,"단가산출";"cpdlavl",#N/A,TRUE,"단가산출";"BUSVL",#N/A,TRUE,"단가산출";"CABLE",#N/A,TRUE,"단가산출";"MTRST",#N/A,TRUE,"MTR품";"GIS170ST",#N/A,TRUE,"170GIS품";"GIS23ST",#N/A,TRUE,"25.8GIS품";"GITAST",#N/A,TRUE,"잡설비품";"STST",#N/A,TRUE,"표준공종"}</definedName>
    <definedName name="grew" localSheetId="14" hidden="1">#REF!</definedName>
    <definedName name="grew" localSheetId="23" hidden="1">#REF!</definedName>
    <definedName name="grew" localSheetId="15" hidden="1">#REF!</definedName>
    <definedName name="grew" localSheetId="13" hidden="1">#REF!</definedName>
    <definedName name="grew" localSheetId="20" hidden="1">#REF!</definedName>
    <definedName name="grew" localSheetId="21" hidden="1">#REF!</definedName>
    <definedName name="grew" hidden="1">#REF!</definedName>
    <definedName name="gsagsdarafds" hidden="1">{#N/A,#N/A,FALSE,"토공2"}</definedName>
    <definedName name="gshsdgf" hidden="1">{#N/A,#N/A,FALSE,"부대2"}</definedName>
    <definedName name="gtgt" localSheetId="14" hidden="1">#REF!</definedName>
    <definedName name="gtgt" localSheetId="23" hidden="1">#REF!</definedName>
    <definedName name="gtgt" localSheetId="15" hidden="1">#REF!</definedName>
    <definedName name="gtgt" localSheetId="13" hidden="1">#REF!</definedName>
    <definedName name="gtgt" localSheetId="20" hidden="1">#REF!</definedName>
    <definedName name="gtgt" localSheetId="21" hidden="1">#REF!</definedName>
    <definedName name="gtgt" hidden="1">#REF!</definedName>
    <definedName name="GUS" hidden="1">{#N/A,#N/A,FALSE,"현장 NCR 분석";#N/A,#N/A,FALSE,"현장품질감사";#N/A,#N/A,FALSE,"현장품질감사"}</definedName>
    <definedName name="GY" hidden="1">{#N/A,#N/A,FALSE,"조골재"}</definedName>
    <definedName name="G견적" hidden="1">{#N/A,#N/A,TRUE,"손익보고"}</definedName>
    <definedName name="hadfhafa" hidden="1">{#N/A,#N/A,FALSE,"혼합골재"}</definedName>
    <definedName name="hadfhafhad" hidden="1">{#N/A,#N/A,FALSE,"운반시간"}</definedName>
    <definedName name="hadfhata" hidden="1">{#N/A,#N/A,FALSE,"표지목차"}</definedName>
    <definedName name="hadhfaha" hidden="1">{#N/A,#N/A,FALSE,"포장2"}</definedName>
    <definedName name="han" localSheetId="14" hidden="1">#REF!</definedName>
    <definedName name="han" localSheetId="23" hidden="1">#REF!</definedName>
    <definedName name="han" localSheetId="15" hidden="1">#REF!</definedName>
    <definedName name="han" localSheetId="13" hidden="1">#REF!</definedName>
    <definedName name="han" localSheetId="20" hidden="1">#REF!</definedName>
    <definedName name="han" localSheetId="21" hidden="1">#REF!</definedName>
    <definedName name="han" hidden="1">#REF!</definedName>
    <definedName name="hardwar" localSheetId="14" hidden="1">#REF!</definedName>
    <definedName name="hardwar" localSheetId="23" hidden="1">#REF!</definedName>
    <definedName name="hardwar" localSheetId="15" hidden="1">#REF!</definedName>
    <definedName name="hardwar" localSheetId="13" hidden="1">#REF!</definedName>
    <definedName name="hardwar" localSheetId="20" hidden="1">#REF!</definedName>
    <definedName name="hardwar" localSheetId="21" hidden="1">#REF!</definedName>
    <definedName name="hardwar" hidden="1">#REF!</definedName>
    <definedName name="hdehd" localSheetId="14" hidden="1">#REF!</definedName>
    <definedName name="hdehd" localSheetId="23" hidden="1">#REF!</definedName>
    <definedName name="hdehd" localSheetId="15" hidden="1">#REF!</definedName>
    <definedName name="hdehd" localSheetId="13" hidden="1">#REF!</definedName>
    <definedName name="hdehd" localSheetId="20" hidden="1">#REF!</definedName>
    <definedName name="hdehd" localSheetId="21" hidden="1">#REF!</definedName>
    <definedName name="hdehd" hidden="1">#REF!</definedName>
    <definedName name="HERE" hidden="1">{#N/A,#N/A,TRUE,"손익보고"}</definedName>
    <definedName name="hgh" hidden="1">{#N/A,#N/A,FALSE,"단가표지"}</definedName>
    <definedName name="hghg" hidden="1">{#N/A,#N/A,FALSE,"운반시간"}</definedName>
    <definedName name="hhhh" localSheetId="14" hidden="1">#REF!</definedName>
    <definedName name="hhhh" localSheetId="23" hidden="1">#REF!</definedName>
    <definedName name="hhhh" localSheetId="15" hidden="1">#REF!</definedName>
    <definedName name="hhhh" localSheetId="13" hidden="1">#REF!</definedName>
    <definedName name="hhhh" localSheetId="20" hidden="1">#REF!</definedName>
    <definedName name="hhhh" localSheetId="21" hidden="1">#REF!</definedName>
    <definedName name="hhhh" hidden="1">#REF!</definedName>
    <definedName name="hjhj" localSheetId="14" hidden="1">#REF!</definedName>
    <definedName name="hjhj" localSheetId="23" hidden="1">#REF!</definedName>
    <definedName name="hjhj" localSheetId="15" hidden="1">#REF!</definedName>
    <definedName name="hjhj" localSheetId="13" hidden="1">#REF!</definedName>
    <definedName name="hjhj" localSheetId="20" hidden="1">#REF!</definedName>
    <definedName name="hjhj" localSheetId="21" hidden="1">#REF!</definedName>
    <definedName name="hjhj" hidden="1">#REF!</definedName>
    <definedName name="HJK" hidden="1">{#N/A,#N/A,FALSE,"이태원철근"}</definedName>
    <definedName name="hkj" hidden="1">{#N/A,#N/A,FALSE,"혼합골재"}</definedName>
    <definedName name="hrbjrjy" hidden="1">{#N/A,#N/A,FALSE,"배수2"}</definedName>
    <definedName name="HTML_CodePage" hidden="1">949</definedName>
    <definedName name="HTML_Control" hidden="1">{"'자리배치도'!$AG$1:$CI$28"}</definedName>
    <definedName name="HTML_Description" hidden="1">""</definedName>
    <definedName name="HTML_Email" hidden="1">""</definedName>
    <definedName name="HTML_Header" hidden="1">"자리배치도"</definedName>
    <definedName name="HTML_LastUpdate" hidden="1">"98-04-21"</definedName>
    <definedName name="HTML_LineAfter" hidden="1">FALSE</definedName>
    <definedName name="HTML_LineBefore" hidden="1">FALSE</definedName>
    <definedName name="HTML_Name" hidden="1">"김회진"</definedName>
    <definedName name="HTML_OBDlg2" hidden="1">TRUE</definedName>
    <definedName name="HTML_OBDlg4" hidden="1">TRUE</definedName>
    <definedName name="HTML_OS" hidden="1">0</definedName>
    <definedName name="HTML_PathFile" hidden="1">"E:\업무분장\DESK.htm"</definedName>
    <definedName name="HTML_Title" hidden="1">"좌석배치"</definedName>
    <definedName name="HTML1_1" hidden="1">"'[엑셀95-따라하기 문제.xls]인터넷 어시스턴트'!$A$1:$J$18"</definedName>
    <definedName name="HTML1_10" hidden="1">"Marihan@hitel.kol.co.kr"</definedName>
    <definedName name="HTML1_11" hidden="1">1</definedName>
    <definedName name="HTML1_12" hidden="1">"C:\김종완\원고\[작업중] 한빛-엑셀70\CD-ROM문제\따라하기 문제&amp;그림\MyHTML01.htm"</definedName>
    <definedName name="HTML1_2" hidden="1">1</definedName>
    <definedName name="HTML1_3" hidden="1">"엑셀 프로젝트"</definedName>
    <definedName name="HTML1_4" hidden="1">"인터넷 어시스턴트"</definedName>
    <definedName name="HTML1_5" hidden="1">"엑셀 워크시트를 HTML문서로 변환한다. 이 적업은 &lt;한빛 미디어&gt; 책에서만 가능하며, [어린왕자]만의 독특한 아이디어 이다."</definedName>
    <definedName name="HTML1_6" hidden="1">1</definedName>
    <definedName name="HTML1_7" hidden="1">1</definedName>
    <definedName name="HTML1_8" hidden="1">"97-10-09"</definedName>
    <definedName name="HTML1_9" hidden="1">"김종완/어린왕자"</definedName>
    <definedName name="HTMLCount" hidden="1">1</definedName>
    <definedName name="HTR" hidden="1">{#N/A,#N/A,FALSE,"이태원철근"}</definedName>
    <definedName name="ILLIL" hidden="1">{#N/A,#N/A,FALSE,"2~8번"}</definedName>
    <definedName name="ILULILI" hidden="1">{#N/A,#N/A,FALSE,"단가표지"}</definedName>
    <definedName name="j" localSheetId="14" hidden="1">#REF!</definedName>
    <definedName name="j" localSheetId="23" hidden="1">#REF!</definedName>
    <definedName name="j" localSheetId="15" hidden="1">#REF!</definedName>
    <definedName name="j" localSheetId="13" hidden="1">#REF!</definedName>
    <definedName name="j" localSheetId="20" hidden="1">#REF!</definedName>
    <definedName name="j" localSheetId="21" hidden="1">#REF!</definedName>
    <definedName name="j" hidden="1">#REF!</definedName>
    <definedName name="jhjg" hidden="1">{#N/A,#N/A,FALSE,"조골재"}</definedName>
    <definedName name="jhjh" hidden="1">{#N/A,#N/A,FALSE,"표지목차"}</definedName>
    <definedName name="jhjhjh" localSheetId="14" hidden="1">#REF!</definedName>
    <definedName name="jhjhjh" localSheetId="23" hidden="1">#REF!</definedName>
    <definedName name="jhjhjh" localSheetId="15" hidden="1">#REF!</definedName>
    <definedName name="jhjhjh" localSheetId="13" hidden="1">#REF!</definedName>
    <definedName name="jhjhjh" localSheetId="20" hidden="1">#REF!</definedName>
    <definedName name="jhjhjh" localSheetId="21" hidden="1">#REF!</definedName>
    <definedName name="jhjhjh" hidden="1">#REF!</definedName>
    <definedName name="JJJ" localSheetId="14" hidden="1">#REF!</definedName>
    <definedName name="JJJ" localSheetId="23" hidden="1">#REF!</definedName>
    <definedName name="JJJ" localSheetId="15" hidden="1">#REF!</definedName>
    <definedName name="JJJ" localSheetId="13" hidden="1">#REF!</definedName>
    <definedName name="JJJ" localSheetId="20" hidden="1">#REF!</definedName>
    <definedName name="JJJ" localSheetId="21" hidden="1">#REF!</definedName>
    <definedName name="JJJ" hidden="1">#REF!</definedName>
    <definedName name="JK" hidden="1">{#N/A,#N/A,FALSE,"현장 NCR 분석";#N/A,#N/A,FALSE,"현장품질감사";#N/A,#N/A,FALSE,"현장품질감사"}</definedName>
    <definedName name="JOON4" hidden="1">{#N/A,#N/A,FALSE,"현장 NCR 분석";#N/A,#N/A,FALSE,"현장품질감사";#N/A,#N/A,FALSE,"현장품질감사"}</definedName>
    <definedName name="juju" localSheetId="14" hidden="1">#REF!</definedName>
    <definedName name="juju" localSheetId="23" hidden="1">#REF!</definedName>
    <definedName name="juju" localSheetId="15" hidden="1">#REF!</definedName>
    <definedName name="juju" localSheetId="13" hidden="1">#REF!</definedName>
    <definedName name="juju" localSheetId="20" hidden="1">#REF!</definedName>
    <definedName name="juju" localSheetId="21" hidden="1">#REF!</definedName>
    <definedName name="juju" hidden="1">#REF!</definedName>
    <definedName name="jytrtysr" hidden="1">{#N/A,#N/A,FALSE,"조골재"}</definedName>
    <definedName name="kjfds" hidden="1">{"stand",#N/A,TRUE,"공종단가";"mtrvl",#N/A,TRUE,"단가산출";"gis170vl",#N/A,TRUE,"단가산출";"gis23vl",#N/A,TRUE,"단가산출";"cpdlavl",#N/A,TRUE,"단가산출";"BUSVL",#N/A,TRUE,"단가산출";"CABLE",#N/A,TRUE,"단가산출";"MTRST",#N/A,TRUE,"MTR품";"GIS170ST",#N/A,TRUE,"170GIS품";"GIS23ST",#N/A,TRUE,"25.8GIS품";"GITAST",#N/A,TRUE,"잡설비품";"STST",#N/A,TRUE,"표준공종"}</definedName>
    <definedName name="kpqeiwri" localSheetId="14" hidden="1">#REF!</definedName>
    <definedName name="kpqeiwri" localSheetId="23" hidden="1">#REF!</definedName>
    <definedName name="kpqeiwri" localSheetId="15" hidden="1">#REF!</definedName>
    <definedName name="kpqeiwri" localSheetId="13" hidden="1">#REF!</definedName>
    <definedName name="kpqeiwri" localSheetId="20" hidden="1">#REF!</definedName>
    <definedName name="kpqeiwri" localSheetId="21" hidden="1">#REF!</definedName>
    <definedName name="kpqeiwri" hidden="1">#REF!</definedName>
    <definedName name="ksk" localSheetId="14" hidden="1">#REF!</definedName>
    <definedName name="ksk" localSheetId="23" hidden="1">#REF!</definedName>
    <definedName name="ksk" localSheetId="15" hidden="1">#REF!</definedName>
    <definedName name="ksk" localSheetId="13" hidden="1">#REF!</definedName>
    <definedName name="ksk" localSheetId="20" hidden="1">#REF!</definedName>
    <definedName name="ksk" localSheetId="21" hidden="1">#REF!</definedName>
    <definedName name="ksk" hidden="1">#REF!</definedName>
    <definedName name="ktf" localSheetId="14" hidden="1">#REF!</definedName>
    <definedName name="ktf" localSheetId="23" hidden="1">#REF!</definedName>
    <definedName name="ktf" localSheetId="15" hidden="1">#REF!</definedName>
    <definedName name="ktf" localSheetId="13" hidden="1">#REF!</definedName>
    <definedName name="ktf" localSheetId="20" hidden="1">#REF!</definedName>
    <definedName name="ktf" localSheetId="21" hidden="1">#REF!</definedName>
    <definedName name="ktf" hidden="1">#REF!</definedName>
    <definedName name="kty" localSheetId="14" hidden="1">#REF!</definedName>
    <definedName name="kty" localSheetId="23" hidden="1">#REF!</definedName>
    <definedName name="kty" localSheetId="15" hidden="1">#REF!</definedName>
    <definedName name="kty" localSheetId="13" hidden="1">#REF!</definedName>
    <definedName name="kty" localSheetId="20" hidden="1">#REF!</definedName>
    <definedName name="kty" localSheetId="21" hidden="1">#REF!</definedName>
    <definedName name="kty" hidden="1">#REF!</definedName>
    <definedName name="kytjnjr" hidden="1">{#N/A,#N/A,FALSE,"토공2"}</definedName>
    <definedName name="LKJO" hidden="1">{#N/A,#N/A,FALSE,"혼합골재"}</definedName>
    <definedName name="lll" localSheetId="14" hidden="1">#REF!</definedName>
    <definedName name="lll" localSheetId="23" hidden="1">#REF!</definedName>
    <definedName name="lll" localSheetId="15" hidden="1">#REF!</definedName>
    <definedName name="lll" localSheetId="13" hidden="1">#REF!</definedName>
    <definedName name="lll" localSheetId="20" hidden="1">#REF!</definedName>
    <definedName name="lll" localSheetId="21" hidden="1">#REF!</definedName>
    <definedName name="lll" hidden="1">#REF!</definedName>
    <definedName name="name_one" localSheetId="14" hidden="1">#REF!</definedName>
    <definedName name="name_one" localSheetId="23" hidden="1">#REF!</definedName>
    <definedName name="name_one" localSheetId="15" hidden="1">#REF!</definedName>
    <definedName name="name_one" localSheetId="13" hidden="1">#REF!</definedName>
    <definedName name="name_one" localSheetId="20" hidden="1">#REF!</definedName>
    <definedName name="name_one" localSheetId="21" hidden="1">#REF!</definedName>
    <definedName name="name_one" hidden="1">#REF!</definedName>
    <definedName name="name_three" localSheetId="14" hidden="1">#REF!</definedName>
    <definedName name="name_three" localSheetId="23" hidden="1">#REF!</definedName>
    <definedName name="name_three" localSheetId="15" hidden="1">#REF!</definedName>
    <definedName name="name_three" localSheetId="13" hidden="1">#REF!</definedName>
    <definedName name="name_three" localSheetId="20" hidden="1">#REF!</definedName>
    <definedName name="name_three" localSheetId="21" hidden="1">#REF!</definedName>
    <definedName name="name_three" hidden="1">#REF!</definedName>
    <definedName name="name_two" localSheetId="14" hidden="1">#REF!</definedName>
    <definedName name="name_two" localSheetId="23" hidden="1">#REF!</definedName>
    <definedName name="name_two" localSheetId="15" hidden="1">#REF!</definedName>
    <definedName name="name_two" localSheetId="13" hidden="1">#REF!</definedName>
    <definedName name="name_two" localSheetId="20" hidden="1">#REF!</definedName>
    <definedName name="name_two" localSheetId="21" hidden="1">#REF!</definedName>
    <definedName name="name_two" hidden="1">#REF!</definedName>
    <definedName name="NF" hidden="1">{#N/A,#N/A,FALSE,"표지목차"}</definedName>
    <definedName name="nnhnhd" localSheetId="14" hidden="1">#REF!</definedName>
    <definedName name="nnhnhd" localSheetId="23" hidden="1">#REF!</definedName>
    <definedName name="nnhnhd" localSheetId="15" hidden="1">#REF!</definedName>
    <definedName name="nnhnhd" localSheetId="13" hidden="1">#REF!</definedName>
    <definedName name="nnhnhd" localSheetId="20" hidden="1">#REF!</definedName>
    <definedName name="nnhnhd" localSheetId="21" hidden="1">#REF!</definedName>
    <definedName name="nnhnhd" hidden="1">#REF!</definedName>
    <definedName name="NS" localSheetId="14" hidden="1">#REF!</definedName>
    <definedName name="NS" localSheetId="23" hidden="1">#REF!</definedName>
    <definedName name="NS" localSheetId="15" hidden="1">#REF!</definedName>
    <definedName name="NS" localSheetId="13" hidden="1">#REF!</definedName>
    <definedName name="NS" localSheetId="20" hidden="1">#REF!</definedName>
    <definedName name="NS" localSheetId="21" hidden="1">#REF!</definedName>
    <definedName name="NS" hidden="1">#REF!</definedName>
    <definedName name="oiy" hidden="1">{#N/A,#N/A,FALSE,"포장2"}</definedName>
    <definedName name="old예산" hidden="1">{#N/A,#N/A,TRUE,"손익보고"}</definedName>
    <definedName name="ONP" localSheetId="14" hidden="1">#REF!</definedName>
    <definedName name="ONP" localSheetId="23" hidden="1">#REF!</definedName>
    <definedName name="ONP" localSheetId="15" hidden="1">#REF!</definedName>
    <definedName name="ONP" localSheetId="13" hidden="1">#REF!</definedName>
    <definedName name="ONP" localSheetId="20" hidden="1">#REF!</definedName>
    <definedName name="ONP" localSheetId="21" hidden="1">#REF!</definedName>
    <definedName name="ONP" hidden="1">#REF!</definedName>
    <definedName name="ooo" localSheetId="14" hidden="1">#REF!</definedName>
    <definedName name="ooo" localSheetId="23" hidden="1">#REF!</definedName>
    <definedName name="ooo" localSheetId="15" hidden="1">#REF!</definedName>
    <definedName name="ooo" localSheetId="13" hidden="1">#REF!</definedName>
    <definedName name="ooo" localSheetId="20" hidden="1">#REF!</definedName>
    <definedName name="ooo" localSheetId="21" hidden="1">#REF!</definedName>
    <definedName name="ooo" hidden="1">#REF!</definedName>
    <definedName name="ooooo" localSheetId="14" hidden="1">#REF!</definedName>
    <definedName name="ooooo" localSheetId="23" hidden="1">#REF!</definedName>
    <definedName name="ooooo" localSheetId="15" hidden="1">#REF!</definedName>
    <definedName name="ooooo" localSheetId="13" hidden="1">#REF!</definedName>
    <definedName name="ooooo" localSheetId="20" hidden="1">#REF!</definedName>
    <definedName name="ooooo" localSheetId="21" hidden="1">#REF!</definedName>
    <definedName name="ooooo" hidden="1">#REF!</definedName>
    <definedName name="ORDER1" hidden="1">255</definedName>
    <definedName name="ORDER2" hidden="1">255</definedName>
    <definedName name="owoel" localSheetId="14" hidden="1">#REF!</definedName>
    <definedName name="owoel" localSheetId="23" hidden="1">#REF!</definedName>
    <definedName name="owoel" localSheetId="15" hidden="1">#REF!</definedName>
    <definedName name="owoel" localSheetId="13" hidden="1">#REF!</definedName>
    <definedName name="owoel" localSheetId="20" hidden="1">#REF!</definedName>
    <definedName name="owoel" localSheetId="21" hidden="1">#REF!</definedName>
    <definedName name="owoel" hidden="1">#REF!</definedName>
    <definedName name="piiuer" localSheetId="14" hidden="1">#REF!</definedName>
    <definedName name="piiuer" localSheetId="23" hidden="1">#REF!</definedName>
    <definedName name="piiuer" localSheetId="15" hidden="1">#REF!</definedName>
    <definedName name="piiuer" localSheetId="13" hidden="1">#REF!</definedName>
    <definedName name="piiuer" localSheetId="20" hidden="1">#REF!</definedName>
    <definedName name="piiuer" localSheetId="21" hidden="1">#REF!</definedName>
    <definedName name="piiuer" hidden="1">#REF!</definedName>
    <definedName name="POI" localSheetId="14" hidden="1">#REF!</definedName>
    <definedName name="POI" localSheetId="23" hidden="1">#REF!</definedName>
    <definedName name="POI" localSheetId="15" hidden="1">#REF!</definedName>
    <definedName name="POI" localSheetId="13" hidden="1">#REF!</definedName>
    <definedName name="POI" localSheetId="20" hidden="1">#REF!</definedName>
    <definedName name="POI" localSheetId="21" hidden="1">#REF!</definedName>
    <definedName name="POI" hidden="1">#REF!</definedName>
    <definedName name="popo" localSheetId="14" hidden="1">#REF!</definedName>
    <definedName name="popo" localSheetId="23" hidden="1">#REF!</definedName>
    <definedName name="popo" localSheetId="15" hidden="1">#REF!</definedName>
    <definedName name="popo" localSheetId="13" hidden="1">#REF!</definedName>
    <definedName name="popo" localSheetId="20" hidden="1">#REF!</definedName>
    <definedName name="popo" localSheetId="21" hidden="1">#REF!</definedName>
    <definedName name="popo" hidden="1">#REF!</definedName>
    <definedName name="pppppo" localSheetId="14" hidden="1">#REF!</definedName>
    <definedName name="pppppo" localSheetId="23" hidden="1">#REF!</definedName>
    <definedName name="pppppo" localSheetId="15" hidden="1">#REF!</definedName>
    <definedName name="pppppo" localSheetId="13" hidden="1">#REF!</definedName>
    <definedName name="pppppo" localSheetId="20" hidden="1">#REF!</definedName>
    <definedName name="pppppo" localSheetId="21" hidden="1">#REF!</definedName>
    <definedName name="pppppo" hidden="1">#REF!</definedName>
    <definedName name="ppppppp" localSheetId="14" hidden="1">#REF!</definedName>
    <definedName name="ppppppp" localSheetId="23" hidden="1">#REF!</definedName>
    <definedName name="ppppppp" localSheetId="15" hidden="1">#REF!</definedName>
    <definedName name="ppppppp" localSheetId="13" hidden="1">#REF!</definedName>
    <definedName name="ppppppp" localSheetId="20" hidden="1">#REF!</definedName>
    <definedName name="ppppppp" localSheetId="21" hidden="1">#REF!</definedName>
    <definedName name="ppppppp" hidden="1">#REF!</definedName>
    <definedName name="_xlnm.Print_Area" localSheetId="1">간지!$A$1:$AV$34</definedName>
    <definedName name="_xlnm.Print_Area" localSheetId="0">'갑지(출력x)'!$A$1:$I$37</definedName>
    <definedName name="_xlnm.Print_Area" localSheetId="4">공사원가계산서!$A$1:$G$35</definedName>
    <definedName name="_xlnm.Print_Area" localSheetId="14">'굴삭기근거자료(유용토2.9km)'!$A$1:$H$208</definedName>
    <definedName name="_xlnm.Print_Area" localSheetId="12">'굴삭기근거자료(유용토7.7km)'!$A$1:$H$208</definedName>
    <definedName name="_xlnm.Print_Area" localSheetId="22">근거자료!$A$1:$I$146</definedName>
    <definedName name="_xlnm.Print_Area" localSheetId="10">기계경비!$A$1:$AU$32</definedName>
    <definedName name="_xlnm.Print_Area" localSheetId="11">'기계경비적용기준(하반기적용)'!$A$1:$Z$31</definedName>
    <definedName name="_xlnm.Print_Area" localSheetId="5">내역서!$B$2:$O$36</definedName>
    <definedName name="_xlnm.Print_Area" localSheetId="19">'노임단가(하반기변경)'!$B$1:$BC$48</definedName>
    <definedName name="_xlnm.Print_Area" localSheetId="7">단가산출!$B$3:$CR$231</definedName>
    <definedName name="_xlnm.Print_Area" localSheetId="23">'덤프근거자료 (2)'!$A$1:$H$258</definedName>
    <definedName name="_xlnm.Print_Area" localSheetId="15">'덤프근거자료(유용토2.9km)'!$A$1:$H$258</definedName>
    <definedName name="_xlnm.Print_Area" localSheetId="13">'덤프근거자료(유용토7.7km)'!$A$1:$H$258</definedName>
    <definedName name="_xlnm.Print_Area" localSheetId="16">불도져근거자료!$A$1:$H$165</definedName>
    <definedName name="_xlnm.Print_Area" localSheetId="20">'설계적용운반가리(모래소운반)'!$A$1:$P$142</definedName>
    <definedName name="_xlnm.Print_Area" localSheetId="21">'설계적용운반가리(모래운반)'!$A$1:$P$70</definedName>
    <definedName name="_xlnm.Print_Area" localSheetId="2">실정보고갑지!$A$1:$G$29</definedName>
    <definedName name="_xlnm.Print_Area" localSheetId="25">'실제운반속도측정-출력X'!$A$1:$P$70</definedName>
    <definedName name="_xlnm.Print_Area" localSheetId="8">협의율!$A$1:$H$86</definedName>
    <definedName name="_xlnm.Print_Titles" localSheetId="5">내역서!$1:$4</definedName>
    <definedName name="_xlnm.Print_Titles" localSheetId="19">'노임단가(하반기변경)'!$1:$3</definedName>
    <definedName name="_xlnm.Print_Titles" localSheetId="7">단가산출!$1:$3</definedName>
    <definedName name="psie" localSheetId="14" hidden="1">#REF!</definedName>
    <definedName name="psie" localSheetId="23" hidden="1">#REF!</definedName>
    <definedName name="psie" localSheetId="15" hidden="1">#REF!</definedName>
    <definedName name="psie" localSheetId="13" hidden="1">#REF!</definedName>
    <definedName name="psie" localSheetId="20" hidden="1">#REF!</definedName>
    <definedName name="psie" localSheetId="21" hidden="1">#REF!</definedName>
    <definedName name="psie" hidden="1">#REF!</definedName>
    <definedName name="Q3WEE" hidden="1">{#N/A,#N/A,FALSE,"조골재"}</definedName>
    <definedName name="qor" hidden="1">[9]실행철강하도!$A$1:$A$4</definedName>
    <definedName name="QQQQQQQQQQQQQQ" localSheetId="14" hidden="1">[10]날개벽수량표!#REF!</definedName>
    <definedName name="QQQQQQQQQQQQQQ" localSheetId="23" hidden="1">[10]날개벽수량표!#REF!</definedName>
    <definedName name="QQQQQQQQQQQQQQ" localSheetId="15" hidden="1">[10]날개벽수량표!#REF!</definedName>
    <definedName name="QQQQQQQQQQQQQQ" localSheetId="13" hidden="1">[10]날개벽수량표!#REF!</definedName>
    <definedName name="QQQQQQQQQQQQQQ" localSheetId="20" hidden="1">[10]날개벽수량표!#REF!</definedName>
    <definedName name="QQQQQQQQQQQQQQ" localSheetId="21" hidden="1">[10]날개벽수량표!#REF!</definedName>
    <definedName name="QQQQQQQQQQQQQQ" hidden="1">[10]날개벽수량표!#REF!</definedName>
    <definedName name="qw" hidden="1">{#N/A,#N/A,FALSE,"단가표지"}</definedName>
    <definedName name="QWER" hidden="1">{#N/A,#N/A,FALSE,"이태원철근"}</definedName>
    <definedName name="QWERQWER" localSheetId="14" hidden="1">#REF!</definedName>
    <definedName name="QWERQWER" localSheetId="23" hidden="1">#REF!</definedName>
    <definedName name="QWERQWER" localSheetId="15" hidden="1">#REF!</definedName>
    <definedName name="QWERQWER" localSheetId="13" hidden="1">#REF!</definedName>
    <definedName name="QWERQWER" localSheetId="20" hidden="1">#REF!</definedName>
    <definedName name="QWERQWER" localSheetId="21" hidden="1">#REF!</definedName>
    <definedName name="QWERQWER" hidden="1">#REF!</definedName>
    <definedName name="QWERT" localSheetId="14" hidden="1">#REF!</definedName>
    <definedName name="QWERT" localSheetId="23" hidden="1">#REF!</definedName>
    <definedName name="QWERT" localSheetId="15" hidden="1">#REF!</definedName>
    <definedName name="QWERT" localSheetId="13" hidden="1">#REF!</definedName>
    <definedName name="QWERT" localSheetId="20" hidden="1">#REF!</definedName>
    <definedName name="QWERT" localSheetId="21" hidden="1">#REF!</definedName>
    <definedName name="QWERT" hidden="1">#REF!</definedName>
    <definedName name="rarasfsda" hidden="1">{#N/A,#N/A,FALSE,"이정표"}</definedName>
    <definedName name="rasfsafsafdsa" hidden="1">{#N/A,#N/A,FALSE,"조골재"}</definedName>
    <definedName name="rererere" localSheetId="14" hidden="1">#REF!</definedName>
    <definedName name="rererere" localSheetId="23" hidden="1">#REF!</definedName>
    <definedName name="rererere" localSheetId="15" hidden="1">#REF!</definedName>
    <definedName name="rererere" localSheetId="13" hidden="1">#REF!</definedName>
    <definedName name="rererere" localSheetId="20" hidden="1">#REF!</definedName>
    <definedName name="rererere" localSheetId="21" hidden="1">#REF!</definedName>
    <definedName name="rererere" hidden="1">#REF!</definedName>
    <definedName name="rfaag" hidden="1">{#N/A,#N/A,FALSE,"전열산출서"}</definedName>
    <definedName name="RFYIFIOYGOPIO" localSheetId="14" hidden="1">#REF!</definedName>
    <definedName name="RFYIFIOYGOPIO" localSheetId="23" hidden="1">#REF!</definedName>
    <definedName name="RFYIFIOYGOPIO" localSheetId="15" hidden="1">#REF!</definedName>
    <definedName name="RFYIFIOYGOPIO" localSheetId="13" hidden="1">#REF!</definedName>
    <definedName name="RFYIFIOYGOPIO" localSheetId="20" hidden="1">#REF!</definedName>
    <definedName name="RFYIFIOYGOPIO" localSheetId="21" hidden="1">#REF!</definedName>
    <definedName name="RFYIFIOYGOPIO" hidden="1">#REF!</definedName>
    <definedName name="rks" hidden="1">{#N/A,#N/A,FALSE,"구조2"}</definedName>
    <definedName name="rksk" hidden="1">{#N/A,#N/A,FALSE,"배수1"}</definedName>
    <definedName name="rkss" hidden="1">{#N/A,#N/A,FALSE,"부대1"}</definedName>
    <definedName name="rksss" hidden="1">{#N/A,#N/A,FALSE,"부대2"}</definedName>
    <definedName name="rkssss" hidden="1">{#N/A,#N/A,FALSE,"속도"}</definedName>
    <definedName name="rladudtjr" hidden="1">{#N/A,#N/A,FALSE,"전력간선"}</definedName>
    <definedName name="ro" hidden="1">{#N/A,#N/A,FALSE,"2~8번"}</definedName>
    <definedName name="rr" localSheetId="14" hidden="1">#REF!</definedName>
    <definedName name="rr" localSheetId="23" hidden="1">#REF!</definedName>
    <definedName name="rr" localSheetId="15" hidden="1">#REF!</definedName>
    <definedName name="rr" localSheetId="13" hidden="1">#REF!</definedName>
    <definedName name="rr" localSheetId="20" hidden="1">#REF!</definedName>
    <definedName name="rr" localSheetId="21" hidden="1">#REF!</definedName>
    <definedName name="rr" hidden="1">#REF!</definedName>
    <definedName name="rrr" localSheetId="14" hidden="1">#REF!</definedName>
    <definedName name="rrr" localSheetId="23" hidden="1">#REF!</definedName>
    <definedName name="rrr" localSheetId="15" hidden="1">#REF!</definedName>
    <definedName name="rrr" localSheetId="13" hidden="1">#REF!</definedName>
    <definedName name="rrr" localSheetId="20" hidden="1">#REF!</definedName>
    <definedName name="rrr" localSheetId="21" hidden="1">#REF!</definedName>
    <definedName name="rrr" hidden="1">#REF!</definedName>
    <definedName name="rrrrrrrrrrrrrrrrrrrr" localSheetId="14" hidden="1">#REF!</definedName>
    <definedName name="rrrrrrrrrrrrrrrrrrrr" localSheetId="23" hidden="1">#REF!</definedName>
    <definedName name="rrrrrrrrrrrrrrrrrrrr" localSheetId="15" hidden="1">#REF!</definedName>
    <definedName name="rrrrrrrrrrrrrrrrrrrr" localSheetId="13" hidden="1">#REF!</definedName>
    <definedName name="rrrrrrrrrrrrrrrrrrrr" localSheetId="20" hidden="1">#REF!</definedName>
    <definedName name="rrrrrrrrrrrrrrrrrrrr" localSheetId="21" hidden="1">#REF!</definedName>
    <definedName name="rrrrrrrrrrrrrrrrrrrr" hidden="1">#REF!</definedName>
    <definedName name="rsaraf" hidden="1">{#N/A,#N/A,FALSE,"운반시간"}</definedName>
    <definedName name="rtrtr" localSheetId="14" hidden="1">#REF!</definedName>
    <definedName name="rtrtr" localSheetId="23" hidden="1">#REF!</definedName>
    <definedName name="rtrtr" localSheetId="15" hidden="1">#REF!</definedName>
    <definedName name="rtrtr" localSheetId="13" hidden="1">#REF!</definedName>
    <definedName name="rtrtr" localSheetId="20" hidden="1">#REF!</definedName>
    <definedName name="rtrtr" localSheetId="21" hidden="1">#REF!</definedName>
    <definedName name="rtrtr" hidden="1">#REF!</definedName>
    <definedName name="RTV" hidden="1">{#N/A,#N/A,FALSE,"표지목차"}</definedName>
    <definedName name="rwe6vtd" hidden="1">{#N/A,#N/A,FALSE,"표지목차"}</definedName>
    <definedName name="ryescerfwe" hidden="1">{#N/A,#N/A,FALSE,"부대2"}</definedName>
    <definedName name="r견적" hidden="1">{#N/A,#N/A,FALSE,"월공사비집계표양식 (7)";#N/A,#N/A,FALSE,"월공사비집계표양식 (7)"}</definedName>
    <definedName name="SAPBEXdnldView" hidden="1">"41JLQUL0YNPVK3OX98UIGJGNP"</definedName>
    <definedName name="SAPBEXsysID" hidden="1">"BWP"</definedName>
    <definedName name="SDCFG\" hidden="1">{#N/A,#N/A,FALSE,"운반시간"}</definedName>
    <definedName name="SDF" hidden="1">{#N/A,#N/A,FALSE,"혼합골재"}</definedName>
    <definedName name="sdg" localSheetId="14" hidden="1">#REF!</definedName>
    <definedName name="sdg" localSheetId="23" hidden="1">#REF!</definedName>
    <definedName name="sdg" localSheetId="15" hidden="1">#REF!</definedName>
    <definedName name="sdg" localSheetId="13" hidden="1">#REF!</definedName>
    <definedName name="sdg" localSheetId="20" hidden="1">#REF!</definedName>
    <definedName name="sdg" localSheetId="21" hidden="1">#REF!</definedName>
    <definedName name="sdg" hidden="1">#REF!</definedName>
    <definedName name="SDGAS" localSheetId="14" hidden="1">#REF!</definedName>
    <definedName name="SDGAS" localSheetId="23" hidden="1">#REF!</definedName>
    <definedName name="SDGAS" localSheetId="15" hidden="1">#REF!</definedName>
    <definedName name="SDGAS" localSheetId="13" hidden="1">#REF!</definedName>
    <definedName name="SDGAS" localSheetId="20" hidden="1">#REF!</definedName>
    <definedName name="SDGAS" localSheetId="21" hidden="1">#REF!</definedName>
    <definedName name="SDGAS" hidden="1">#REF!</definedName>
    <definedName name="SDRE" hidden="1">{#N/A,#N/A,FALSE,"골재소요량";#N/A,#N/A,FALSE,"골재소요량"}</definedName>
    <definedName name="SDRTHST" localSheetId="14" hidden="1">#REF!</definedName>
    <definedName name="SDRTHST" localSheetId="23" hidden="1">#REF!</definedName>
    <definedName name="SDRTHST" localSheetId="15" hidden="1">#REF!</definedName>
    <definedName name="SDRTHST" localSheetId="13" hidden="1">#REF!</definedName>
    <definedName name="SDRTHST" localSheetId="20" hidden="1">#REF!</definedName>
    <definedName name="SDRTHST" localSheetId="21" hidden="1">#REF!</definedName>
    <definedName name="SDRTHST" hidden="1">#REF!</definedName>
    <definedName name="SDS" hidden="1">{#N/A,#N/A,FALSE,"2~8번"}</definedName>
    <definedName name="sdsdsds" localSheetId="14" hidden="1">#REF!</definedName>
    <definedName name="sdsdsds" localSheetId="23" hidden="1">#REF!</definedName>
    <definedName name="sdsdsds" localSheetId="15" hidden="1">#REF!</definedName>
    <definedName name="sdsdsds" localSheetId="13" hidden="1">#REF!</definedName>
    <definedName name="sdsdsds" localSheetId="20" hidden="1">#REF!</definedName>
    <definedName name="sdsdsds" localSheetId="21" hidden="1">#REF!</definedName>
    <definedName name="sdsdsds" hidden="1">#REF!</definedName>
    <definedName name="sdwf4rge" hidden="1">{#N/A,#N/A,FALSE,"운반시간"}</definedName>
    <definedName name="SERVICE" hidden="1">{#N/A,#N/A,FALSE,"이태원철근"}</definedName>
    <definedName name="sgfsdfe" localSheetId="14" hidden="1">#REF!</definedName>
    <definedName name="sgfsdfe" localSheetId="23" hidden="1">#REF!</definedName>
    <definedName name="sgfsdfe" localSheetId="15" hidden="1">#REF!</definedName>
    <definedName name="sgfsdfe" localSheetId="13" hidden="1">#REF!</definedName>
    <definedName name="sgfsdfe" localSheetId="20" hidden="1">#REF!</definedName>
    <definedName name="sgfsdfe" localSheetId="21" hidden="1">#REF!</definedName>
    <definedName name="sgfsdfe" hidden="1">#REF!</definedName>
    <definedName name="sheet" hidden="1">{#N/A,#N/A,FALSE,"골재소요량";#N/A,#N/A,FALSE,"골재소요량"}</definedName>
    <definedName name="skdfsk" localSheetId="14" hidden="1">#REF!</definedName>
    <definedName name="skdfsk" localSheetId="23" hidden="1">#REF!</definedName>
    <definedName name="skdfsk" localSheetId="15" hidden="1">#REF!</definedName>
    <definedName name="skdfsk" localSheetId="13" hidden="1">#REF!</definedName>
    <definedName name="skdfsk" localSheetId="20" hidden="1">#REF!</definedName>
    <definedName name="skdfsk" localSheetId="21" hidden="1">#REF!</definedName>
    <definedName name="skdfsk" hidden="1">#REF!</definedName>
    <definedName name="sodur" hidden="1">{#N/A,#N/A,TRUE,"손익보고"}</definedName>
    <definedName name="sortt" localSheetId="14" hidden="1">#REF!</definedName>
    <definedName name="sortt" localSheetId="23" hidden="1">#REF!</definedName>
    <definedName name="sortt" localSheetId="15" hidden="1">#REF!</definedName>
    <definedName name="sortt" localSheetId="13" hidden="1">#REF!</definedName>
    <definedName name="sortt" localSheetId="20" hidden="1">#REF!</definedName>
    <definedName name="sortt" localSheetId="21" hidden="1">#REF!</definedName>
    <definedName name="sortt" hidden="1">#REF!</definedName>
    <definedName name="ss" localSheetId="14" hidden="1">#REF!</definedName>
    <definedName name="ss" localSheetId="23" hidden="1">#REF!</definedName>
    <definedName name="ss" localSheetId="15" hidden="1">#REF!</definedName>
    <definedName name="ss" localSheetId="13" hidden="1">#REF!</definedName>
    <definedName name="ss" localSheetId="20" hidden="1">#REF!</definedName>
    <definedName name="ss" localSheetId="21" hidden="1">#REF!</definedName>
    <definedName name="ss" hidden="1">#REF!</definedName>
    <definedName name="swsw" localSheetId="14" hidden="1">#REF!</definedName>
    <definedName name="swsw" localSheetId="23" hidden="1">#REF!</definedName>
    <definedName name="swsw" localSheetId="15" hidden="1">#REF!</definedName>
    <definedName name="swsw" localSheetId="13" hidden="1">#REF!</definedName>
    <definedName name="swsw" localSheetId="20" hidden="1">#REF!</definedName>
    <definedName name="swsw" localSheetId="21" hidden="1">#REF!</definedName>
    <definedName name="swsw" hidden="1">#REF!</definedName>
    <definedName name="T4ER" hidden="1">{#N/A,#N/A,FALSE,"조골재"}</definedName>
    <definedName name="TBTY" hidden="1">{#N/A,#N/A,FALSE,"2~8번"}</definedName>
    <definedName name="tg" localSheetId="14" hidden="1">#REF!</definedName>
    <definedName name="tg" localSheetId="23" hidden="1">#REF!</definedName>
    <definedName name="tg" localSheetId="15" hidden="1">#REF!</definedName>
    <definedName name="tg" localSheetId="13" hidden="1">#REF!</definedName>
    <definedName name="tg" localSheetId="20" hidden="1">#REF!</definedName>
    <definedName name="tg" localSheetId="21" hidden="1">#REF!</definedName>
    <definedName name="tg" hidden="1">#REF!</definedName>
    <definedName name="tr" localSheetId="14" hidden="1">#REF!</definedName>
    <definedName name="tr" localSheetId="23" hidden="1">#REF!</definedName>
    <definedName name="tr" localSheetId="15" hidden="1">#REF!</definedName>
    <definedName name="tr" localSheetId="13" hidden="1">#REF!</definedName>
    <definedName name="tr" localSheetId="20" hidden="1">#REF!</definedName>
    <definedName name="tr" localSheetId="21" hidden="1">#REF!</definedName>
    <definedName name="tr" hidden="1">#REF!</definedName>
    <definedName name="TRBY" hidden="1">{#N/A,#N/A,FALSE,"혼합골재"}</definedName>
    <definedName name="TRTRTR" hidden="1">{#N/A,#N/A,FALSE,"운반시간"}</definedName>
    <definedName name="trtrtrtrtr" localSheetId="14" hidden="1">#REF!</definedName>
    <definedName name="trtrtrtrtr" localSheetId="23" hidden="1">#REF!</definedName>
    <definedName name="trtrtrtrtr" localSheetId="15" hidden="1">#REF!</definedName>
    <definedName name="trtrtrtrtr" localSheetId="13" hidden="1">#REF!</definedName>
    <definedName name="trtrtrtrtr" localSheetId="20" hidden="1">#REF!</definedName>
    <definedName name="trtrtrtrtr" localSheetId="21" hidden="1">#REF!</definedName>
    <definedName name="trtrtrtrtr" hidden="1">#REF!</definedName>
    <definedName name="TTT" localSheetId="14" hidden="1">#REF!</definedName>
    <definedName name="TTT" localSheetId="23" hidden="1">#REF!</definedName>
    <definedName name="TTT" localSheetId="15" hidden="1">#REF!</definedName>
    <definedName name="TTT" localSheetId="13" hidden="1">#REF!</definedName>
    <definedName name="TTT" localSheetId="20" hidden="1">#REF!</definedName>
    <definedName name="TTT" localSheetId="21" hidden="1">#REF!</definedName>
    <definedName name="TTT" hidden="1">#REF!</definedName>
    <definedName name="tttq" localSheetId="14" hidden="1">#REF!</definedName>
    <definedName name="tttq" localSheetId="23" hidden="1">#REF!</definedName>
    <definedName name="tttq" localSheetId="15" hidden="1">#REF!</definedName>
    <definedName name="tttq" localSheetId="13" hidden="1">#REF!</definedName>
    <definedName name="tttq" localSheetId="20" hidden="1">#REF!</definedName>
    <definedName name="tttq" localSheetId="21" hidden="1">#REF!</definedName>
    <definedName name="tttq" hidden="1">#REF!</definedName>
    <definedName name="tttttt" localSheetId="14" hidden="1">#REF!</definedName>
    <definedName name="tttttt" localSheetId="23" hidden="1">#REF!</definedName>
    <definedName name="tttttt" localSheetId="15" hidden="1">#REF!</definedName>
    <definedName name="tttttt" localSheetId="13" hidden="1">#REF!</definedName>
    <definedName name="tttttt" localSheetId="20" hidden="1">#REF!</definedName>
    <definedName name="tttttt" localSheetId="21" hidden="1">#REF!</definedName>
    <definedName name="tttttt" hidden="1">#REF!</definedName>
    <definedName name="TYRY" localSheetId="14" hidden="1">#REF!</definedName>
    <definedName name="TYRY" localSheetId="23" hidden="1">#REF!</definedName>
    <definedName name="TYRY" localSheetId="15" hidden="1">#REF!</definedName>
    <definedName name="TYRY" localSheetId="13" hidden="1">#REF!</definedName>
    <definedName name="TYRY" localSheetId="20" hidden="1">#REF!</definedName>
    <definedName name="TYRY" localSheetId="21" hidden="1">#REF!</definedName>
    <definedName name="TYRY" hidden="1">#REF!</definedName>
    <definedName name="tyt" localSheetId="14" hidden="1">#REF!</definedName>
    <definedName name="tyt" localSheetId="23" hidden="1">#REF!</definedName>
    <definedName name="tyt" localSheetId="15" hidden="1">#REF!</definedName>
    <definedName name="tyt" localSheetId="13" hidden="1">#REF!</definedName>
    <definedName name="tyt" localSheetId="20" hidden="1">#REF!</definedName>
    <definedName name="tyt" localSheetId="21" hidden="1">#REF!</definedName>
    <definedName name="tyt" hidden="1">#REF!</definedName>
    <definedName name="tytju4tewete" hidden="1">{#N/A,#N/A,FALSE,"속도"}</definedName>
    <definedName name="UUKYIK" hidden="1">{#N/A,#N/A,FALSE,"조골재"}</definedName>
    <definedName name="uuu" localSheetId="14" hidden="1">#REF!</definedName>
    <definedName name="uuu" localSheetId="23" hidden="1">#REF!</definedName>
    <definedName name="uuu" localSheetId="15" hidden="1">#REF!</definedName>
    <definedName name="uuu" localSheetId="13" hidden="1">#REF!</definedName>
    <definedName name="uuu" localSheetId="20" hidden="1">#REF!</definedName>
    <definedName name="uuu" localSheetId="21" hidden="1">#REF!</definedName>
    <definedName name="uuu" hidden="1">#REF!</definedName>
    <definedName name="uyjesc" hidden="1">{#N/A,#N/A,FALSE,"포장1";#N/A,#N/A,FALSE,"포장1"}</definedName>
    <definedName name="VBN" hidden="1">{#N/A,#N/A,FALSE,"이태원철근"}</definedName>
    <definedName name="vcc" hidden="1">{#N/A,#N/A,FALSE,"구조1"}</definedName>
    <definedName name="VHFG" localSheetId="14" hidden="1">#REF!</definedName>
    <definedName name="VHFG" localSheetId="23" hidden="1">#REF!</definedName>
    <definedName name="VHFG" localSheetId="15" hidden="1">#REF!</definedName>
    <definedName name="VHFG" localSheetId="13" hidden="1">#REF!</definedName>
    <definedName name="VHFG" localSheetId="20" hidden="1">#REF!</definedName>
    <definedName name="VHFG" localSheetId="21" hidden="1">#REF!</definedName>
    <definedName name="VHFG" hidden="1">#REF!</definedName>
    <definedName name="VpRLANF" hidden="1">{#N/A,#N/A,FALSE,"부대2"}</definedName>
    <definedName name="vwat" hidden="1">{#N/A,#N/A,FALSE,"운반시간"}</definedName>
    <definedName name="W33W33W" hidden="1">{#N/A,#N/A,FALSE,"골재소요량";#N/A,#N/A,FALSE,"골재소요량"}</definedName>
    <definedName name="wer" hidden="1">{#N/A,#N/A,FALSE,"골재소요량";#N/A,#N/A,FALSE,"골재소요량"}</definedName>
    <definedName name="WERWVQ5R" hidden="1">{#N/A,#N/A,FALSE,"조골재"}</definedName>
    <definedName name="WEVRW" hidden="1">{#N/A,#N/A,FALSE,"골재소요량";#N/A,#N/A,FALSE,"골재소요량"}</definedName>
    <definedName name="wm.조골재1" hidden="1">{#N/A,#N/A,FALSE,"조골재"}</definedName>
    <definedName name="woogi" localSheetId="14" hidden="1">#REF!</definedName>
    <definedName name="woogi" localSheetId="23" hidden="1">#REF!</definedName>
    <definedName name="woogi" localSheetId="15" hidden="1">#REF!</definedName>
    <definedName name="woogi" localSheetId="13" hidden="1">#REF!</definedName>
    <definedName name="woogi" localSheetId="20" hidden="1">#REF!</definedName>
    <definedName name="woogi" localSheetId="21" hidden="1">#REF!</definedName>
    <definedName name="woogi" hidden="1">#REF!</definedName>
    <definedName name="woogi2" localSheetId="14" hidden="1">#REF!</definedName>
    <definedName name="woogi2" localSheetId="23" hidden="1">#REF!</definedName>
    <definedName name="woogi2" localSheetId="15" hidden="1">#REF!</definedName>
    <definedName name="woogi2" localSheetId="13" hidden="1">#REF!</definedName>
    <definedName name="woogi2" localSheetId="20" hidden="1">#REF!</definedName>
    <definedName name="woogi2" localSheetId="21" hidden="1">#REF!</definedName>
    <definedName name="woogi2" hidden="1">#REF!</definedName>
    <definedName name="wrn.2번." hidden="1">{#N/A,#N/A,FALSE,"2~8번"}</definedName>
    <definedName name="wrn.97년._.사업계획._.및._.예산지침." hidden="1">{#N/A,#N/A,TRUE,"1";#N/A,#N/A,TRUE,"2";#N/A,#N/A,TRUE,"3";#N/A,#N/A,TRUE,"4";#N/A,#N/A,TRUE,"5";#N/A,#N/A,TRUE,"6";#N/A,#N/A,TRUE,"7"}</definedName>
    <definedName name="wrn.ac30prn." hidden="1">{#N/A,#N/A,FALSE,"별표20 ";#N/A,#N/A,FALSE,"부표";#N/A,#N/A,FALSE,"품셈내역";#N/A,#N/A,FALSE,"품셈집계";#N/A,#N/A,FALSE,"내역서";#N/A,#N/A,FALSE,"집계표";#N/A,#N/A,FALSE,"표지";#N/A,#N/A,FALSE,"별표총괄표"}</definedName>
    <definedName name="wrn.test1." hidden="1">{#N/A,#N/A,FALSE,"명세표"}</definedName>
    <definedName name="wrn.건물기초." hidden="1">{#N/A,#N/A,FALSE,"집계";#N/A,#N/A,FALSE,"표지";#N/A,#N/A,FALSE,"터빈집계";#N/A,#N/A,FALSE,"터빈내역";#N/A,#N/A,FALSE,"주제어집계";#N/A,#N/A,FALSE,"주제어내역";#N/A,#N/A,FALSE,"보일러집계";#N/A,#N/A,FALSE,"보일러내역";#N/A,#N/A,FALSE,"별표19";#N/A,#N/A,FALSE,"정산신규품";#N/A,#N/A,FALSE,"신규별표";#N/A,#N/A,FALSE,"골재 ";#N/A,#N/A,FALSE,"운반비"}</definedName>
    <definedName name="wrn.건설기계사업소._.상반기보고." hidden="1">{#N/A,#N/A,FALSE,"사업총괄";#N/A,#N/A,FALSE,"장비사업";#N/A,#N/A,FALSE,"철구사업";#N/A,#N/A,FALSE,"준설사업"}</definedName>
    <definedName name="wrn.골재소요량." hidden="1">{#N/A,#N/A,FALSE,"골재소요량";#N/A,#N/A,FALSE,"골재소요량"}</definedName>
    <definedName name="wrn.교육청." hidden="1">{#N/A,#N/A,FALSE,"전력간선"}</definedName>
    <definedName name="wrn.구조2." hidden="1">{#N/A,#N/A,FALSE,"구조2"}</definedName>
    <definedName name="wrn.기초2" hidden="1">{#N/A,#N/A,FALSE,"집계";#N/A,#N/A,FALSE,"표지";#N/A,#N/A,FALSE,"터빈집계";#N/A,#N/A,FALSE,"터빈내역";#N/A,#N/A,FALSE,"주제어집계";#N/A,#N/A,FALSE,"주제어내역";#N/A,#N/A,FALSE,"보일러집계";#N/A,#N/A,FALSE,"보일러내역";#N/A,#N/A,FALSE,"별표19";#N/A,#N/A,FALSE,"정산신규품";#N/A,#N/A,FALSE,"신규별표";#N/A,#N/A,FALSE,"골재 ";#N/A,#N/A,FALSE,"운반비"}</definedName>
    <definedName name="wrn.단가산출서." hidden="1">{#N/A,#N/A,TRUE,"단가";#N/A,#N/A,TRUE,"말뚝자재비";#N/A,#N/A,TRUE,"말뚝이음(전기용접)";#N/A,#N/A,TRUE,"말뚝두부 보강 (전기용접)";#N/A,#N/A,TRUE,"방음벽기초말뚝두부 보강";#N/A,#N/A,TRUE,"화명1항타비";#N/A,#N/A,TRUE,"화명5항타비";#N/A,#N/A,TRUE,"화명7항타비";#N/A,#N/A,TRUE,"화명3항타비";#N/A,#N/A,TRUE,"화명6항타비";#N/A,#N/A,TRUE,"화명8항타비";#N/A,#N/A,TRUE,"서제항타비";#N/A,#N/A,TRUE,"의성항타비";#N/A,#N/A,TRUE,"방음벽D=609.6항타비";#N/A,#N/A,TRUE,"방음벽D=406.4항타비"}</definedName>
    <definedName name="wrn.단가표지." hidden="1">{#N/A,#N/A,FALSE,"단가표지"}</definedName>
    <definedName name="wrn.ㅁㅁㅁ." hidden="1">{#N/A,#N/A,FALSE,"월공사비집계표양식 (7)";#N/A,#N/A,FALSE,"월공사비집계표양식 (7)"}</definedName>
    <definedName name="wrn.배수1." hidden="1">{#N/A,#N/A,FALSE,"배수1"}</definedName>
    <definedName name="wrn.배수2." hidden="1">{#N/A,#N/A,FALSE,"배수2"}</definedName>
    <definedName name="wrn.변경예산." hidden="1">{#N/A,#N/A,FALSE,"변경관리예산";#N/A,#N/A,FALSE,"변경장비예산";#N/A,#N/A,FALSE,"변경준설예산";#N/A,#N/A,FALSE,"변경철구예산"}</definedName>
    <definedName name="wrn.부대1." hidden="1">{#N/A,#N/A,FALSE,"부대1"}</definedName>
    <definedName name="wrn.부대2." hidden="1">{#N/A,#N/A,FALSE,"부대2"}</definedName>
    <definedName name="wrn.부산주경기장.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wrn.사업현황." hidden="1">{#N/A,#N/A,FALSE,"표지";#N/A,#N/A,FALSE,"조직표";#N/A,#N/A,FALSE,"정직원인원";#N/A,#N/A,FALSE,"사업계획";#N/A,#N/A,FALSE,"부동산";#N/A,#N/A,FALSE,"장비현황";#N/A,#N/A,FALSE,"장비가동";#N/A,#N/A,FALSE,"매각장비";#N/A,#N/A,FALSE,"철구제작";#N/A,#N/A,FALSE,"철구수주";#N/A,#N/A,FALSE,"철구시설";#N/A,#N/A,FALSE,"준설장비";#N/A,#N/A,FALSE,"준설수량";#N/A,#N/A,FALSE,"골재인원";#N/A,#N/A,FALSE,"골재손익";#N/A,#N/A,FALSE,"노조현황"}</definedName>
    <definedName name="wrn.속도." hidden="1">{#N/A,#N/A,FALSE,"속도"}</definedName>
    <definedName name="wrn.손익._.보고." hidden="1">{#N/A,#N/A,TRUE,"손익보고"}</definedName>
    <definedName name="wrn.송변전공종단가." hidden="1">{#N/A,#N/A,TRUE,"공종단가";#N/A,#N/A,TRUE,"Mtr단가";#N/A,#N/A,TRUE,"170GIS단가";#N/A,#N/A,TRUE,"258GIS단가";#N/A,#N/A,TRUE,"잡단가A";#N/A,#N/A,TRUE,"잡단가B";#N/A,#N/A,TRUE,"잡단가C";#N/A,#N/A,TRUE,"토목방재단가";#N/A,#N/A,TRUE,"MTR품";#N/A,#N/A,TRUE,"170GIS품";#N/A,#N/A,TRUE,"25.8GIS품";#N/A,#N/A,TRUE,"잡설비품";#N/A,#N/A,TRUE,"토목방재";#N/A,#N/A,TRUE,"시중노임"}</definedName>
    <definedName name="wrn.수." hidden="1">{#N/A,"수불부",FALSE,"사급자재수불서";#N/A,"수불부",FALSE,"사급자재수불서"}</definedName>
    <definedName name="wrn.업체별._.견적공사명." hidden="1">{"SJ - 기본 보기",#N/A,FALSE,"공사별 외주견적"}</definedName>
    <definedName name="wrn.연동제." hidden="1">{#N/A,#N/A,TRUE,"총괄"}</definedName>
    <definedName name="wrn.예상손익." hidden="1">{#N/A,#N/A,FALSE,"예상손익";#N/A,#N/A,FALSE,"관리분석";#N/A,#N/A,FALSE,"장비분석";#N/A,#N/A,FALSE,"준설분석";#N/A,#N/A,FALSE,"철구분석"}</definedName>
    <definedName name="wrn.운반시간." hidden="1">{#N/A,#N/A,FALSE,"운반시간"}</definedName>
    <definedName name="wrn.이정표." hidden="1">{#N/A,#N/A,FALSE,"이정표"}</definedName>
    <definedName name="wrn.이태원._.철근." hidden="1">{#N/A,#N/A,FALSE,"이태원철근"}</definedName>
    <definedName name="wrn.일위대가." hidden="1">{#N/A,#N/A,TRUE,"대가1"}</definedName>
    <definedName name="wrn.전열선출서." hidden="1">{#N/A,#N/A,FALSE,"전열산출서"}</definedName>
    <definedName name="wrn.조골재." hidden="1">{#N/A,#N/A,FALSE,"조골재"}</definedName>
    <definedName name="wrn.지수1.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wrn.철골집계표._.5칸." hidden="1">{#N/A,#N/A,FALSE,"Sheet1"}</definedName>
    <definedName name="wrn.토공1." hidden="1">{#N/A,#N/A,FALSE,"구조1"}</definedName>
    <definedName name="wrn.토공2." hidden="1">{#N/A,#N/A,FALSE,"토공2"}</definedName>
    <definedName name="wrn.포장1." hidden="1">{#N/A,#N/A,FALSE,"포장1";#N/A,#N/A,FALSE,"포장1"}</definedName>
    <definedName name="wrn.포장2." hidden="1">{#N/A,#N/A,FALSE,"포장2"}</definedName>
    <definedName name="wrn.포장단가." hidden="1">{#N/A,#N/A,FALSE,"포장단가"}</definedName>
    <definedName name="wrn.표준공종단가." hidden="1">{"stand",#N/A,TRUE,"공종단가";"mtrvl",#N/A,TRUE,"단가산출";"gis170vl",#N/A,TRUE,"단가산출";"gis23vl",#N/A,TRUE,"단가산출";"cpdlavl",#N/A,TRUE,"단가산출";"BUSVL",#N/A,TRUE,"단가산출";"CABLE",#N/A,TRUE,"단가산출";"MTRST",#N/A,TRUE,"MTR품";"GIS170ST",#N/A,TRUE,"170GIS품";"GIS23ST",#N/A,TRUE,"25.8GIS품";"GITAST",#N/A,TRUE,"잡설비품";"STST",#N/A,TRUE,"표준공종"}</definedName>
    <definedName name="wrn.표지." hidden="1">{#N/A,#N/A,FALSE,"표지"}</definedName>
    <definedName name="wrn.표지목차." hidden="1">{#N/A,#N/A,FALSE,"표지목차"}</definedName>
    <definedName name="wrn.현장._.NCR._.분석." hidden="1">{#N/A,#N/A,FALSE,"현장 NCR 분석";#N/A,#N/A,FALSE,"현장품질감사";#N/A,#N/A,FALSE,"현장품질감사"}</definedName>
    <definedName name="wrn.혼합골재." hidden="1">{#N/A,#N/A,FALSE,"혼합골재"}</definedName>
    <definedName name="wrn.황금동." hidden="1">{#N/A,#N/A,FALSE,"단면 제원"}</definedName>
    <definedName name="wtvegrh" hidden="1">{#N/A,#N/A,FALSE,"포장2"}</definedName>
    <definedName name="wvyh" hidden="1">{#N/A,#N/A,FALSE,"혼합골재"}</definedName>
    <definedName name="wwww" localSheetId="14" hidden="1">#REF!</definedName>
    <definedName name="wwww" localSheetId="23" hidden="1">#REF!</definedName>
    <definedName name="wwww" localSheetId="15" hidden="1">#REF!</definedName>
    <definedName name="wwww" localSheetId="13" hidden="1">#REF!</definedName>
    <definedName name="wwww" localSheetId="20" hidden="1">#REF!</definedName>
    <definedName name="wwww" localSheetId="21" hidden="1">#REF!</definedName>
    <definedName name="wwww" hidden="1">#REF!</definedName>
    <definedName name="x" hidden="1">{#N/A,#N/A,FALSE,"운반시간"}</definedName>
    <definedName name="XCVBGSDFGSER" localSheetId="14" hidden="1">#REF!</definedName>
    <definedName name="XCVBGSDFGSER" localSheetId="23" hidden="1">#REF!</definedName>
    <definedName name="XCVBGSDFGSER" localSheetId="15" hidden="1">#REF!</definedName>
    <definedName name="XCVBGSDFGSER" localSheetId="13" hidden="1">#REF!</definedName>
    <definedName name="XCVBGSDFGSER" localSheetId="20" hidden="1">#REF!</definedName>
    <definedName name="XCVBGSDFGSER" localSheetId="21" hidden="1">#REF!</definedName>
    <definedName name="XCVBGSDFGSER" hidden="1">#REF!</definedName>
    <definedName name="xhrhd" hidden="1">{#N/A,#N/A,FALSE,"토공2"}</definedName>
    <definedName name="xx" hidden="1">{#N/A,#N/A,FALSE,"포장1";#N/A,#N/A,FALSE,"포장1"}</definedName>
    <definedName name="y5bewy5vgr" hidden="1">{#N/A,#N/A,FALSE,"운반시간"}</definedName>
    <definedName name="YBG견적서통" hidden="1">{#N/A,#N/A,TRUE,"손익보고"}</definedName>
    <definedName name="ytytytyty" localSheetId="14" hidden="1">#REF!</definedName>
    <definedName name="ytytytyty" localSheetId="23" hidden="1">#REF!</definedName>
    <definedName name="ytytytyty" localSheetId="15" hidden="1">#REF!</definedName>
    <definedName name="ytytytyty" localSheetId="13" hidden="1">#REF!</definedName>
    <definedName name="ytytytyty" localSheetId="20" hidden="1">#REF!</definedName>
    <definedName name="ytytytyty" localSheetId="21" hidden="1">#REF!</definedName>
    <definedName name="ytytytyty" hidden="1">#REF!</definedName>
    <definedName name="yvdfvhd" hidden="1">{#N/A,#N/A,FALSE,"이정표"}</definedName>
    <definedName name="ywrtvwvy" hidden="1">{#N/A,#N/A,FALSE,"부대1"}</definedName>
    <definedName name="yy" localSheetId="14" hidden="1">#REF!</definedName>
    <definedName name="yy" localSheetId="23" hidden="1">#REF!</definedName>
    <definedName name="yy" localSheetId="15" hidden="1">#REF!</definedName>
    <definedName name="yy" localSheetId="13" hidden="1">#REF!</definedName>
    <definedName name="yy" localSheetId="20" hidden="1">#REF!</definedName>
    <definedName name="yy" localSheetId="21" hidden="1">#REF!</definedName>
    <definedName name="yy" hidden="1">#REF!</definedName>
    <definedName name="YYY" localSheetId="14" hidden="1">#REF!</definedName>
    <definedName name="YYY" localSheetId="23" hidden="1">#REF!</definedName>
    <definedName name="YYY" localSheetId="15" hidden="1">#REF!</definedName>
    <definedName name="YYY" localSheetId="13" hidden="1">#REF!</definedName>
    <definedName name="YYY" localSheetId="20" hidden="1">#REF!</definedName>
    <definedName name="YYY" localSheetId="21" hidden="1">#REF!</definedName>
    <definedName name="YYY" hidden="1">#REF!</definedName>
    <definedName name="YYYYY" hidden="1">{#N/A,#N/A,FALSE,"이태원철근"}</definedName>
    <definedName name="Z_342AC520_EB34_11D1_9361_D58964089530_.wvu.FilterData" localSheetId="14" hidden="1">[11]노무비계!#REF!</definedName>
    <definedName name="Z_342AC520_EB34_11D1_9361_D58964089530_.wvu.FilterData" localSheetId="23" hidden="1">[11]노무비계!#REF!</definedName>
    <definedName name="Z_342AC520_EB34_11D1_9361_D58964089530_.wvu.FilterData" localSheetId="15" hidden="1">[11]노무비계!#REF!</definedName>
    <definedName name="Z_342AC520_EB34_11D1_9361_D58964089530_.wvu.FilterData" localSheetId="13" hidden="1">[11]노무비계!#REF!</definedName>
    <definedName name="Z_342AC520_EB34_11D1_9361_D58964089530_.wvu.FilterData" localSheetId="20" hidden="1">[11]노무비계!#REF!</definedName>
    <definedName name="Z_342AC520_EB34_11D1_9361_D58964089530_.wvu.FilterData" localSheetId="21" hidden="1">[11]노무비계!#REF!</definedName>
    <definedName name="Z_342AC520_EB34_11D1_9361_D58964089530_.wvu.FilterData" hidden="1">[11]노무비계!#REF!</definedName>
    <definedName name="Z_4F74ED08_7DE6_11D4_BC29_005004C1F3AD_.wvu.PrintTitles" localSheetId="14" hidden="1">#REF!</definedName>
    <definedName name="Z_4F74ED08_7DE6_11D4_BC29_005004C1F3AD_.wvu.PrintTitles" localSheetId="23" hidden="1">#REF!</definedName>
    <definedName name="Z_4F74ED08_7DE6_11D4_BC29_005004C1F3AD_.wvu.PrintTitles" localSheetId="15" hidden="1">#REF!</definedName>
    <definedName name="Z_4F74ED08_7DE6_11D4_BC29_005004C1F3AD_.wvu.PrintTitles" localSheetId="13" hidden="1">#REF!</definedName>
    <definedName name="Z_4F74ED08_7DE6_11D4_BC29_005004C1F3AD_.wvu.PrintTitles" localSheetId="20" hidden="1">#REF!</definedName>
    <definedName name="Z_4F74ED08_7DE6_11D4_BC29_005004C1F3AD_.wvu.PrintTitles" localSheetId="21" hidden="1">#REF!</definedName>
    <definedName name="Z_4F74ED08_7DE6_11D4_BC29_005004C1F3AD_.wvu.PrintTitles" hidden="1">#REF!</definedName>
    <definedName name="za" hidden="1">[12]실행철강하도!$A$1:$A$4</definedName>
    <definedName name="ZZZZ" localSheetId="14" hidden="1">[13]날개벽수량표!#REF!</definedName>
    <definedName name="ZZZZ" localSheetId="23" hidden="1">[13]날개벽수량표!#REF!</definedName>
    <definedName name="ZZZZ" localSheetId="15" hidden="1">[13]날개벽수량표!#REF!</definedName>
    <definedName name="ZZZZ" localSheetId="13" hidden="1">[13]날개벽수량표!#REF!</definedName>
    <definedName name="ZZZZ" localSheetId="20" hidden="1">[13]날개벽수량표!#REF!</definedName>
    <definedName name="ZZZZ" localSheetId="21" hidden="1">[13]날개벽수량표!#REF!</definedName>
    <definedName name="ZZZZ" hidden="1">[13]날개벽수량표!#REF!</definedName>
    <definedName name="φ406.4" hidden="1">{#N/A,#N/A,FALSE,"2~8번"}</definedName>
    <definedName name="ㄱㄱ" hidden="1">{#N/A,#N/A,FALSE,"운반시간"}</definedName>
    <definedName name="ㄱㄱㄱ" hidden="1">{#N/A,#N/A,FALSE,"배수2"}</definedName>
    <definedName name="ㄱㄷㄱㄷ" hidden="1">{#N/A,#N/A,FALSE,"2~8번"}</definedName>
    <definedName name="ㄱㄷㄷㄱ" hidden="1">{#N/A,#N/A,FALSE,"구조2"}</definedName>
    <definedName name="ㄱㄷㅈㄱㄷㅈㄱㅈㄷ" hidden="1">{#N/A,#N/A,FALSE,"혼합골재"}</definedName>
    <definedName name="ㄱㅁㄴ" hidden="1">{#N/A,#N/A,FALSE,"토공2"}</definedName>
    <definedName name="ㄱㅈㅎ" localSheetId="14" hidden="1">#REF!</definedName>
    <definedName name="ㄱㅈㅎ" localSheetId="23" hidden="1">#REF!</definedName>
    <definedName name="ㄱㅈㅎ" localSheetId="15" hidden="1">#REF!</definedName>
    <definedName name="ㄱㅈㅎ" localSheetId="13" hidden="1">#REF!</definedName>
    <definedName name="ㄱㅈㅎ" localSheetId="20" hidden="1">#REF!</definedName>
    <definedName name="ㄱㅈㅎ" localSheetId="21" hidden="1">#REF!</definedName>
    <definedName name="ㄱㅈㅎ" hidden="1">#REF!</definedName>
    <definedName name="가나다" localSheetId="14" hidden="1">#REF!</definedName>
    <definedName name="가나다" localSheetId="23" hidden="1">#REF!</definedName>
    <definedName name="가나다" localSheetId="15" hidden="1">#REF!</definedName>
    <definedName name="가나다" localSheetId="13" hidden="1">#REF!</definedName>
    <definedName name="가나다" localSheetId="20" hidden="1">#REF!</definedName>
    <definedName name="가나다" localSheetId="21" hidden="1">#REF!</definedName>
    <definedName name="가나다" hidden="1">#REF!</definedName>
    <definedName name="가로" hidden="1">{#N/A,#N/A,FALSE,"전력간선"}</definedName>
    <definedName name="가로내역서" hidden="1">{#N/A,#N/A,FALSE,"이태원철근"}</definedName>
    <definedName name="간다" localSheetId="14" hidden="1">#REF!</definedName>
    <definedName name="간다" localSheetId="23" hidden="1">#REF!</definedName>
    <definedName name="간다" localSheetId="15" hidden="1">#REF!</definedName>
    <definedName name="간다" localSheetId="13" hidden="1">#REF!</definedName>
    <definedName name="간다" localSheetId="20" hidden="1">#REF!</definedName>
    <definedName name="간다" localSheetId="21" hidden="1">#REF!</definedName>
    <definedName name="간다" hidden="1">#REF!</definedName>
    <definedName name="강관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강릉교동" localSheetId="14" hidden="1">#REF!</definedName>
    <definedName name="강릉교동" localSheetId="23" hidden="1">#REF!</definedName>
    <definedName name="강릉교동" localSheetId="15" hidden="1">#REF!</definedName>
    <definedName name="강릉교동" localSheetId="13" hidden="1">#REF!</definedName>
    <definedName name="강릉교동" localSheetId="20" hidden="1">#REF!</definedName>
    <definedName name="강릉교동" localSheetId="21" hidden="1">#REF!</definedName>
    <definedName name="강릉교동" hidden="1">#REF!</definedName>
    <definedName name="강릉교동터파기" localSheetId="14" hidden="1">#REF!</definedName>
    <definedName name="강릉교동터파기" localSheetId="23" hidden="1">#REF!</definedName>
    <definedName name="강릉교동터파기" localSheetId="15" hidden="1">#REF!</definedName>
    <definedName name="강릉교동터파기" localSheetId="13" hidden="1">#REF!</definedName>
    <definedName name="강릉교동터파기" localSheetId="20" hidden="1">#REF!</definedName>
    <definedName name="강릉교동터파기" localSheetId="21" hidden="1">#REF!</definedName>
    <definedName name="강릉교동터파기" hidden="1">#REF!</definedName>
    <definedName name="강릉교동토목" localSheetId="14" hidden="1">#REF!</definedName>
    <definedName name="강릉교동토목" localSheetId="23" hidden="1">#REF!</definedName>
    <definedName name="강릉교동토목" localSheetId="15" hidden="1">#REF!</definedName>
    <definedName name="강릉교동토목" localSheetId="13" hidden="1">#REF!</definedName>
    <definedName name="강릉교동토목" localSheetId="20" hidden="1">#REF!</definedName>
    <definedName name="강릉교동토목" localSheetId="21" hidden="1">#REF!</definedName>
    <definedName name="강릉교동토목" hidden="1">#REF!</definedName>
    <definedName name="강릉교동흙막이" localSheetId="14" hidden="1">#REF!</definedName>
    <definedName name="강릉교동흙막이" localSheetId="23" hidden="1">#REF!</definedName>
    <definedName name="강릉교동흙막이" localSheetId="15" hidden="1">#REF!</definedName>
    <definedName name="강릉교동흙막이" localSheetId="13" hidden="1">#REF!</definedName>
    <definedName name="강릉교동흙막이" localSheetId="20" hidden="1">#REF!</definedName>
    <definedName name="강릉교동흙막이" localSheetId="21" hidden="1">#REF!</definedName>
    <definedName name="강릉교동흙막이" hidden="1">#REF!</definedName>
    <definedName name="강릉토공사" localSheetId="14" hidden="1">#REF!</definedName>
    <definedName name="강릉토공사" localSheetId="23" hidden="1">#REF!</definedName>
    <definedName name="강릉토공사" localSheetId="15" hidden="1">#REF!</definedName>
    <definedName name="강릉토공사" localSheetId="13" hidden="1">#REF!</definedName>
    <definedName name="강릉토공사" localSheetId="20" hidden="1">#REF!</definedName>
    <definedName name="강릉토공사" localSheetId="21" hidden="1">#REF!</definedName>
    <definedName name="강릉토공사" hidden="1">#REF!</definedName>
    <definedName name="강릉토목공사" localSheetId="14" hidden="1">#REF!</definedName>
    <definedName name="강릉토목공사" localSheetId="23" hidden="1">#REF!</definedName>
    <definedName name="강릉토목공사" localSheetId="15" hidden="1">#REF!</definedName>
    <definedName name="강릉토목공사" localSheetId="13" hidden="1">#REF!</definedName>
    <definedName name="강릉토목공사" localSheetId="20" hidden="1">#REF!</definedName>
    <definedName name="강릉토목공사" localSheetId="21" hidden="1">#REF!</definedName>
    <definedName name="강릉토목공사" hidden="1">#REF!</definedName>
    <definedName name="강릉토목임" localSheetId="14" hidden="1">#REF!</definedName>
    <definedName name="강릉토목임" localSheetId="23" hidden="1">#REF!</definedName>
    <definedName name="강릉토목임" localSheetId="15" hidden="1">#REF!</definedName>
    <definedName name="강릉토목임" localSheetId="13" hidden="1">#REF!</definedName>
    <definedName name="강릉토목임" localSheetId="20" hidden="1">#REF!</definedName>
    <definedName name="강릉토목임" localSheetId="21" hidden="1">#REF!</definedName>
    <definedName name="강릉토목임" hidden="1">#REF!</definedName>
    <definedName name="강환" hidden="1">{#N/A,#N/A,FALSE,"월공사비집계표양식 (7)";#N/A,#N/A,FALSE,"월공사비집계표양식 (7)"}</definedName>
    <definedName name="개거" localSheetId="14" hidden="1">#REF!</definedName>
    <definedName name="개거" localSheetId="23" hidden="1">#REF!</definedName>
    <definedName name="개거" localSheetId="15" hidden="1">#REF!</definedName>
    <definedName name="개거" localSheetId="13" hidden="1">#REF!</definedName>
    <definedName name="개거" localSheetId="20" hidden="1">#REF!</definedName>
    <definedName name="개거" localSheetId="21" hidden="1">#REF!</definedName>
    <definedName name="개거" hidden="1">#REF!</definedName>
    <definedName name="건축수량집계" hidden="1">{#N/A,#N/A,FALSE,"월공사비집계표양식 (7)";#N/A,#N/A,FALSE,"월공사비집계표양식 (7)"}</definedName>
    <definedName name="건축토목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건토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게이블" hidden="1">{#N/A,#N/A,TRUE,"공종단가";#N/A,#N/A,TRUE,"Mtr단가";#N/A,#N/A,TRUE,"170GIS단가";#N/A,#N/A,TRUE,"258GIS단가";#N/A,#N/A,TRUE,"잡단가A";#N/A,#N/A,TRUE,"잡단가B";#N/A,#N/A,TRUE,"잡단가C";#N/A,#N/A,TRUE,"토목방재단가";#N/A,#N/A,TRUE,"MTR품";#N/A,#N/A,TRUE,"170GIS품";#N/A,#N/A,TRUE,"25.8GIS품";#N/A,#N/A,TRUE,"잡설비품";#N/A,#N/A,TRUE,"토목방재";#N/A,#N/A,TRUE,"시중노임"}</definedName>
    <definedName name="겨격" localSheetId="14" hidden="1">#REF!</definedName>
    <definedName name="겨격" localSheetId="23" hidden="1">#REF!</definedName>
    <definedName name="겨격" localSheetId="15" hidden="1">#REF!</definedName>
    <definedName name="겨격" localSheetId="13" hidden="1">#REF!</definedName>
    <definedName name="겨격" localSheetId="20" hidden="1">#REF!</definedName>
    <definedName name="겨격" localSheetId="21" hidden="1">#REF!</definedName>
    <definedName name="겨격" hidden="1">#REF!</definedName>
    <definedName name="견적서" hidden="1">{#N/A,#N/A,FALSE,"구조2"}</definedName>
    <definedName name="경계블럭연장" localSheetId="14" hidden="1">[14]조명시설!#REF!</definedName>
    <definedName name="경계블럭연장" localSheetId="23" hidden="1">[14]조명시설!#REF!</definedName>
    <definedName name="경계블럭연장" localSheetId="15" hidden="1">[14]조명시설!#REF!</definedName>
    <definedName name="경계블럭연장" localSheetId="13" hidden="1">[14]조명시설!#REF!</definedName>
    <definedName name="경계블럭연장" localSheetId="20" hidden="1">[14]조명시설!#REF!</definedName>
    <definedName name="경계블럭연장" localSheetId="21" hidden="1">[14]조명시설!#REF!</definedName>
    <definedName name="경계블럭연장" hidden="1">[14]조명시설!#REF!</definedName>
    <definedName name="고경준" hidden="1">{#N/A,#N/A,FALSE,"골재소요량";#N/A,#N/A,FALSE,"골재소요량"}</definedName>
    <definedName name="고고" hidden="1">{#N/A,#N/A,FALSE,"조골재"}</definedName>
    <definedName name="고고.." hidden="1">{#N/A,#N/A,FALSE,"골재소요량";#N/A,#N/A,FALSE,"골재소요량"}</definedName>
    <definedName name="골재유용" localSheetId="14" hidden="1">#REF!</definedName>
    <definedName name="골재유용" localSheetId="23" hidden="1">#REF!</definedName>
    <definedName name="골재유용" localSheetId="15" hidden="1">#REF!</definedName>
    <definedName name="골재유용" localSheetId="13" hidden="1">#REF!</definedName>
    <definedName name="골재유용" localSheetId="20" hidden="1">#REF!</definedName>
    <definedName name="골재유용" localSheetId="21" hidden="1">#REF!</definedName>
    <definedName name="골재유용" hidden="1">#REF!</definedName>
    <definedName name="공기1" localSheetId="14" hidden="1">[15]설계내역서!#REF!</definedName>
    <definedName name="공기1" localSheetId="23" hidden="1">[15]설계내역서!#REF!</definedName>
    <definedName name="공기1" localSheetId="15" hidden="1">[15]설계내역서!#REF!</definedName>
    <definedName name="공기1" localSheetId="13" hidden="1">[15]설계내역서!#REF!</definedName>
    <definedName name="공기1" localSheetId="20" hidden="1">[15]설계내역서!#REF!</definedName>
    <definedName name="공기1" localSheetId="21" hidden="1">[15]설계내역서!#REF!</definedName>
    <definedName name="공기1" hidden="1">[15]설계내역서!#REF!</definedName>
    <definedName name="공사진행사진" hidden="1">{#N/A,#N/A,FALSE,"현장 NCR 분석";#N/A,#N/A,FALSE,"현장품질감사";#N/A,#N/A,FALSE,"현장품질감사"}</definedName>
    <definedName name="공정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공정표" hidden="1">{#N/A,#N/A,FALSE,"현장 NCR 분석";#N/A,#N/A,FALSE,"현장품질감사";#N/A,#N/A,FALSE,"현장품질감사"}</definedName>
    <definedName name="공제" localSheetId="14" hidden="1">[16]조명시설!#REF!</definedName>
    <definedName name="공제" localSheetId="23" hidden="1">[16]조명시설!#REF!</definedName>
    <definedName name="공제" localSheetId="15" hidden="1">[16]조명시설!#REF!</definedName>
    <definedName name="공제" localSheetId="13" hidden="1">[16]조명시설!#REF!</definedName>
    <definedName name="공제" localSheetId="20" hidden="1">[16]조명시설!#REF!</definedName>
    <definedName name="공제" localSheetId="21" hidden="1">[16]조명시설!#REF!</definedName>
    <definedName name="공제" hidden="1">[16]조명시설!#REF!</definedName>
    <definedName name="공종간지" localSheetId="14" hidden="1">#REF!</definedName>
    <definedName name="공종간지" localSheetId="23" hidden="1">#REF!</definedName>
    <definedName name="공종간지" localSheetId="15" hidden="1">#REF!</definedName>
    <definedName name="공종간지" localSheetId="13" hidden="1">#REF!</definedName>
    <definedName name="공종간지" localSheetId="20" hidden="1">#REF!</definedName>
    <definedName name="공종간지" localSheetId="21" hidden="1">#REF!</definedName>
    <definedName name="공종간지" hidden="1">#REF!</definedName>
    <definedName name="공통비" localSheetId="14" hidden="1">#REF!</definedName>
    <definedName name="공통비" localSheetId="23" hidden="1">#REF!</definedName>
    <definedName name="공통비" localSheetId="15" hidden="1">#REF!</definedName>
    <definedName name="공통비" localSheetId="13" hidden="1">#REF!</definedName>
    <definedName name="공통비" localSheetId="20" hidden="1">#REF!</definedName>
    <definedName name="공통비" localSheetId="21" hidden="1">#REF!</definedName>
    <definedName name="공통비" hidden="1">#REF!</definedName>
    <definedName name="교대공" hidden="1">{#N/A,#N/A,FALSE,"단면 제원"}</definedName>
    <definedName name="교대펄근집계" hidden="1">{#N/A,#N/A,FALSE,"배수1"}</definedName>
    <definedName name="교동토" localSheetId="14" hidden="1">#REF!</definedName>
    <definedName name="교동토" localSheetId="23" hidden="1">#REF!</definedName>
    <definedName name="교동토" localSheetId="15" hidden="1">#REF!</definedName>
    <definedName name="교동토" localSheetId="13" hidden="1">#REF!</definedName>
    <definedName name="교동토" localSheetId="20" hidden="1">#REF!</definedName>
    <definedName name="교동토" localSheetId="21" hidden="1">#REF!</definedName>
    <definedName name="교동토" hidden="1">#REF!</definedName>
    <definedName name="교동토목공사" hidden="1">{#N/A,#N/A,FALSE,"이태원철근"}</definedName>
    <definedName name="교실동" hidden="1">{#N/A,#N/A,FALSE,"월공사비집계표양식 (7)";#N/A,#N/A,FALSE,"월공사비집계표양식 (7)"}</definedName>
    <definedName name="구산갑지" localSheetId="14" hidden="1">#REF!</definedName>
    <definedName name="구산갑지" localSheetId="23" hidden="1">#REF!</definedName>
    <definedName name="구산갑지" localSheetId="15" hidden="1">#REF!</definedName>
    <definedName name="구산갑지" localSheetId="13" hidden="1">#REF!</definedName>
    <definedName name="구산갑지" localSheetId="20" hidden="1">#REF!</definedName>
    <definedName name="구산갑지" localSheetId="21" hidden="1">#REF!</definedName>
    <definedName name="구산갑지" hidden="1">#REF!</definedName>
    <definedName name="구조1" hidden="1">{#N/A,#N/A,FALSE,"부대1"}</definedName>
    <definedName name="기계경비산출서" hidden="1">{"stand",#N/A,TRUE,"공종단가";"mtrvl",#N/A,TRUE,"단가산출";"gis170vl",#N/A,TRUE,"단가산출";"gis23vl",#N/A,TRUE,"단가산출";"cpdlavl",#N/A,TRUE,"단가산출";"BUSVL",#N/A,TRUE,"단가산출";"CABLE",#N/A,TRUE,"단가산출";"MTRST",#N/A,TRUE,"MTR품";"GIS170ST",#N/A,TRUE,"170GIS품";"GIS23ST",#N/A,TRUE,"25.8GIS품";"GITAST",#N/A,TRUE,"잡설비품";"STST",#N/A,TRUE,"표준공종"}</definedName>
    <definedName name="기계실배관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기성원가" hidden="1">{#N/A,#N/A,FALSE,"월공사비집계표양식 (7)";#N/A,#N/A,FALSE,"월공사비집계표양식 (7)"}</definedName>
    <definedName name="기술3" hidden="1">{#N/A,#N/A,TRUE,"손익보고"}</definedName>
    <definedName name="기존" hidden="1">{#N/A,#N/A,FALSE,"전열산출서"}</definedName>
    <definedName name="기존수문" hidden="1">{#N/A,#N/A,FALSE,"전열산출서"}</definedName>
    <definedName name="기주조딕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기초철거" hidden="1">{"stand",#N/A,TRUE,"공종단가";"mtrvl",#N/A,TRUE,"단가산출";"gis170vl",#N/A,TRUE,"단가산출";"gis23vl",#N/A,TRUE,"단가산출";"cpdlavl",#N/A,TRUE,"단가산출";"BUSVL",#N/A,TRUE,"단가산출";"CABLE",#N/A,TRUE,"단가산출";"MTRST",#N/A,TRUE,"MTR품";"GIS170ST",#N/A,TRUE,"170GIS품";"GIS23ST",#N/A,TRUE,"25.8GIS품";"GITAST",#N/A,TRUE,"잡설비품";"STST",#N/A,TRUE,"표준공종"}</definedName>
    <definedName name="김" localSheetId="14" hidden="1">[17]대비!#REF!</definedName>
    <definedName name="김" localSheetId="23" hidden="1">[17]대비!#REF!</definedName>
    <definedName name="김" localSheetId="15" hidden="1">[17]대비!#REF!</definedName>
    <definedName name="김" localSheetId="13" hidden="1">[17]대비!#REF!</definedName>
    <definedName name="김" localSheetId="20" hidden="1">[17]대비!#REF!</definedName>
    <definedName name="김" localSheetId="21" hidden="1">[17]대비!#REF!</definedName>
    <definedName name="김" hidden="1">[17]대비!#REF!</definedName>
    <definedName name="김준형" hidden="1">{#N/A,#N/A,FALSE,"골재소요량";#N/A,#N/A,FALSE,"골재소요량"}</definedName>
    <definedName name="깨기" localSheetId="14" hidden="1">[18]날개벽수량표!#REF!</definedName>
    <definedName name="깨기" localSheetId="23" hidden="1">[18]날개벽수량표!#REF!</definedName>
    <definedName name="깨기" localSheetId="15" hidden="1">[18]날개벽수량표!#REF!</definedName>
    <definedName name="깨기" localSheetId="13" hidden="1">[18]날개벽수량표!#REF!</definedName>
    <definedName name="깨기" localSheetId="20" hidden="1">[18]날개벽수량표!#REF!</definedName>
    <definedName name="깨기" localSheetId="21" hidden="1">[18]날개벽수량표!#REF!</definedName>
    <definedName name="깨기" hidden="1">[18]날개벽수량표!#REF!</definedName>
    <definedName name="ㄳㄳㄳㄳ" hidden="1">{"'용역비'!$A$4:$C$8"}</definedName>
    <definedName name="ㄳㄷ" hidden="1">{#N/A,#N/A,FALSE,"조골재"}</definedName>
    <definedName name="ㄴㄱㄹ" localSheetId="14" hidden="1">#REF!</definedName>
    <definedName name="ㄴㄱㄹ" localSheetId="23" hidden="1">#REF!</definedName>
    <definedName name="ㄴㄱㄹ" localSheetId="15" hidden="1">#REF!</definedName>
    <definedName name="ㄴㄱㄹ" localSheetId="13" hidden="1">#REF!</definedName>
    <definedName name="ㄴㄱㄹ" localSheetId="20" hidden="1">#REF!</definedName>
    <definedName name="ㄴㄱㄹ" localSheetId="21" hidden="1">#REF!</definedName>
    <definedName name="ㄴㄱㄹ" hidden="1">#REF!</definedName>
    <definedName name="ㄴㄴㄴ" hidden="1">{#N/A,#N/A,FALSE,"골재소요량";#N/A,#N/A,FALSE,"골재소요량"}</definedName>
    <definedName name="ㄴㄴㄴㄴ" hidden="1">{"stand",#N/A,TRUE,"공종단가";"mtrvl",#N/A,TRUE,"단가산출";"gis170vl",#N/A,TRUE,"단가산출";"gis23vl",#N/A,TRUE,"단가산출";"cpdlavl",#N/A,TRUE,"단가산출";"BUSVL",#N/A,TRUE,"단가산출";"CABLE",#N/A,TRUE,"단가산출";"MTRST",#N/A,TRUE,"MTR품";"GIS170ST",#N/A,TRUE,"170GIS품";"GIS23ST",#N/A,TRUE,"25.8GIS품";"GITAST",#N/A,TRUE,"잡설비품";"STST",#N/A,TRUE,"표준공종"}</definedName>
    <definedName name="ㄴㄴㄴㄴㄴㄴㄴㄴ" hidden="1">{#N/A,#N/A,FALSE,"단가표지"}</definedName>
    <definedName name="ㄴㄹ" hidden="1">{#N/A,#N/A,FALSE,"2~8번"}</definedName>
    <definedName name="ㄴㄹㄴㅁㅎㅇㄹ" hidden="1">{#N/A,"수불부",FALSE,"사급자재수불서";#N/A,"수불부",FALSE,"사급자재수불서"}</definedName>
    <definedName name="ㄴㄹㅇㅁㄴ" localSheetId="14" hidden="1">#REF!</definedName>
    <definedName name="ㄴㄹㅇㅁㄴ" localSheetId="23" hidden="1">#REF!</definedName>
    <definedName name="ㄴㄹㅇㅁㄴ" localSheetId="15" hidden="1">#REF!</definedName>
    <definedName name="ㄴㄹㅇㅁㄴ" localSheetId="13" hidden="1">#REF!</definedName>
    <definedName name="ㄴㄹㅇㅁㄴ" localSheetId="20" hidden="1">#REF!</definedName>
    <definedName name="ㄴㄹㅇㅁㄴ" localSheetId="21" hidden="1">#REF!</definedName>
    <definedName name="ㄴㄹㅇㅁㄴ" hidden="1">#REF!</definedName>
    <definedName name="ㄴㄹㅇㅎㄴㄹㅇㄹ옿ㅀㄹ" hidden="1">{#N/A,#N/A,FALSE,"2~8번"}</definedName>
    <definedName name="ㄴㅁ" localSheetId="14" hidden="1">#REF!</definedName>
    <definedName name="ㄴㅁ" localSheetId="23" hidden="1">#REF!</definedName>
    <definedName name="ㄴㅁ" localSheetId="15" hidden="1">#REF!</definedName>
    <definedName name="ㄴㅁ" localSheetId="13" hidden="1">#REF!</definedName>
    <definedName name="ㄴㅁ" localSheetId="20" hidden="1">#REF!</definedName>
    <definedName name="ㄴㅁ" localSheetId="21" hidden="1">#REF!</definedName>
    <definedName name="ㄴㅁ" hidden="1">#REF!</definedName>
    <definedName name="ㄴㅁㄱ" hidden="1">{#N/A,#N/A,FALSE,"토공2"}</definedName>
    <definedName name="ㄴㅁㄴㅇㄹ" localSheetId="14" hidden="1">#REF!</definedName>
    <definedName name="ㄴㅁㄴㅇㄹ" localSheetId="23" hidden="1">#REF!</definedName>
    <definedName name="ㄴㅁㄴㅇㄹ" localSheetId="15" hidden="1">#REF!</definedName>
    <definedName name="ㄴㅁㄴㅇㄹ" localSheetId="13" hidden="1">#REF!</definedName>
    <definedName name="ㄴㅁㄴㅇㄹ" localSheetId="20" hidden="1">#REF!</definedName>
    <definedName name="ㄴㅁㄴㅇㄹ" localSheetId="21" hidden="1">#REF!</definedName>
    <definedName name="ㄴㅁㄴㅇㄹ" hidden="1">#REF!</definedName>
    <definedName name="ㄴㅁㄹㅈㄹ" localSheetId="14" hidden="1">#REF!</definedName>
    <definedName name="ㄴㅁㄹㅈㄹ" localSheetId="23" hidden="1">#REF!</definedName>
    <definedName name="ㄴㅁㄹㅈㄹ" localSheetId="15" hidden="1">#REF!</definedName>
    <definedName name="ㄴㅁㄹㅈㄹ" localSheetId="13" hidden="1">#REF!</definedName>
    <definedName name="ㄴㅁㄹㅈㄹ" localSheetId="20" hidden="1">#REF!</definedName>
    <definedName name="ㄴㅁㄹㅈㄹ" localSheetId="21" hidden="1">#REF!</definedName>
    <definedName name="ㄴㅁㄹㅈㄹ" hidden="1">#REF!</definedName>
    <definedName name="ㄴㅁㄻㄴㅇㄹㅇㄴㄹ" hidden="1">{#N/A,"수불부",FALSE,"사급자재수불서";#N/A,"수불부",FALSE,"사급자재수불서"}</definedName>
    <definedName name="ㄴㅇㄴㄹ" hidden="1">{#N/A,#N/A,FALSE,"배수2"}</definedName>
    <definedName name="ㄴㅇㄹ" hidden="1">{#N/A,#N/A,FALSE,"단면 제원"}</definedName>
    <definedName name="ㄴㅇㄹㄴ" hidden="1">{#N/A,"수불부",FALSE,"사급자재수불서";#N/A,"수불부",FALSE,"사급자재수불서"}</definedName>
    <definedName name="ㄴㅇㄹㄴㄹ" hidden="1">{"'Sheet1'!$D$19","'Sheet1'!$B$22:$E$22"}</definedName>
    <definedName name="ㄴㅇㄹㄷ" localSheetId="14" hidden="1">#REF!</definedName>
    <definedName name="ㄴㅇㄹㄷ" localSheetId="23" hidden="1">#REF!</definedName>
    <definedName name="ㄴㅇㄹㄷ" localSheetId="15" hidden="1">#REF!</definedName>
    <definedName name="ㄴㅇㄹㄷ" localSheetId="13" hidden="1">#REF!</definedName>
    <definedName name="ㄴㅇㄹㄷ" localSheetId="20" hidden="1">#REF!</definedName>
    <definedName name="ㄴㅇㄹㄷ" localSheetId="21" hidden="1">#REF!</definedName>
    <definedName name="ㄴㅇㄹㄷ" hidden="1">#REF!</definedName>
    <definedName name="ㄴㅇ로ㅠㅎ" hidden="1">{#N/A,#N/A,FALSE,"구조2"}</definedName>
    <definedName name="ㄴㅇㄺ" hidden="1">{#N/A,#N/A,FALSE,"표지목차"}</definedName>
    <definedName name="ㄴㅇㄻ" localSheetId="14" hidden="1">#REF!</definedName>
    <definedName name="ㄴㅇㄻ" localSheetId="23" hidden="1">#REF!</definedName>
    <definedName name="ㄴㅇㄻ" localSheetId="15" hidden="1">#REF!</definedName>
    <definedName name="ㄴㅇㄻ" localSheetId="13" hidden="1">#REF!</definedName>
    <definedName name="ㄴㅇㄻ" localSheetId="20" hidden="1">#REF!</definedName>
    <definedName name="ㄴㅇㄻ" localSheetId="21" hidden="1">#REF!</definedName>
    <definedName name="ㄴㅇㄻ" hidden="1">#REF!</definedName>
    <definedName name="ㄴㅇㅇ" localSheetId="14" hidden="1">#REF!</definedName>
    <definedName name="ㄴㅇㅇ" localSheetId="23" hidden="1">#REF!</definedName>
    <definedName name="ㄴㅇㅇ" localSheetId="15" hidden="1">#REF!</definedName>
    <definedName name="ㄴㅇㅇ" localSheetId="13" hidden="1">#REF!</definedName>
    <definedName name="ㄴㅇㅇ" localSheetId="20" hidden="1">#REF!</definedName>
    <definedName name="ㄴㅇㅇ" localSheetId="21" hidden="1">#REF!</definedName>
    <definedName name="ㄴㅇㅇ" hidden="1">#REF!</definedName>
    <definedName name="ㄴ흂" hidden="1">{#N/A,#N/A,FALSE,"단가표지"}</definedName>
    <definedName name="낙차공" hidden="1">{#N/A,#N/A,FALSE,"2~8번"}</definedName>
    <definedName name="남서울문화체육관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남양주시청" hidden="1">{#N/A,#N/A,FALSE,"표지"}</definedName>
    <definedName name="내서" hidden="1">{#N/A,#N/A,FALSE,"전열산출서"}</definedName>
    <definedName name="내역서2" hidden="1">{"'단계별시설공사비'!$A$3:$K$51"}</definedName>
    <definedName name="노무비단가산출서" localSheetId="14" hidden="1">#REF!</definedName>
    <definedName name="노무비단가산출서" localSheetId="23" hidden="1">#REF!</definedName>
    <definedName name="노무비단가산출서" localSheetId="15" hidden="1">#REF!</definedName>
    <definedName name="노무비단가산출서" localSheetId="13" hidden="1">#REF!</definedName>
    <definedName name="노무비단가산출서" localSheetId="20" hidden="1">#REF!</definedName>
    <definedName name="노무비단가산출서" localSheetId="21" hidden="1">#REF!</definedName>
    <definedName name="노무비단가산출서" hidden="1">#REF!</definedName>
    <definedName name="노원문화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노원문화1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ㄷㅈㄱ" hidden="1">{#N/A,#N/A,FALSE,"포장1";#N/A,#N/A,FALSE,"포장1"}</definedName>
    <definedName name="ㄷㅎㄹㅇ" localSheetId="14" hidden="1">#REF!</definedName>
    <definedName name="ㄷㅎㄹㅇ" localSheetId="23" hidden="1">#REF!</definedName>
    <definedName name="ㄷㅎㄹㅇ" localSheetId="15" hidden="1">#REF!</definedName>
    <definedName name="ㄷㅎㄹㅇ" localSheetId="13" hidden="1">#REF!</definedName>
    <definedName name="ㄷㅎㄹㅇ" localSheetId="20" hidden="1">#REF!</definedName>
    <definedName name="ㄷㅎㄹㅇ" localSheetId="21" hidden="1">#REF!</definedName>
    <definedName name="ㄷㅎㄹㅇ" hidden="1">#REF!</definedName>
    <definedName name="단가산출1" localSheetId="14" hidden="1">#REF!</definedName>
    <definedName name="단가산출1" localSheetId="23" hidden="1">#REF!</definedName>
    <definedName name="단가산출1" localSheetId="15" hidden="1">#REF!</definedName>
    <definedName name="단가산출1" localSheetId="13" hidden="1">#REF!</definedName>
    <definedName name="단가산출1" localSheetId="20" hidden="1">#REF!</definedName>
    <definedName name="단가산출1" localSheetId="21" hidden="1">#REF!</definedName>
    <definedName name="단가산출1" hidden="1">#REF!</definedName>
    <definedName name="단가산출서1" localSheetId="14" hidden="1">#REF!</definedName>
    <definedName name="단가산출서1" localSheetId="23" hidden="1">#REF!</definedName>
    <definedName name="단가산출서1" localSheetId="15" hidden="1">#REF!</definedName>
    <definedName name="단가산출서1" localSheetId="13" hidden="1">#REF!</definedName>
    <definedName name="단가산출서1" localSheetId="20" hidden="1">#REF!</definedName>
    <definedName name="단가산출서1" localSheetId="21" hidden="1">#REF!</definedName>
    <definedName name="단가산출서1" hidden="1">#REF!</definedName>
    <definedName name="단위조장" hidden="1">{"stand",#N/A,TRUE,"공종단가";"mtrvl",#N/A,TRUE,"단가산출";"gis170vl",#N/A,TRUE,"단가산출";"gis23vl",#N/A,TRUE,"단가산출";"cpdlavl",#N/A,TRUE,"단가산출";"BUSVL",#N/A,TRUE,"단가산출";"CABLE",#N/A,TRUE,"단가산출";"MTRST",#N/A,TRUE,"MTR품";"GIS170ST",#N/A,TRUE,"170GIS품";"GIS23ST",#N/A,TRUE,"25.8GIS품";"GITAST",#N/A,TRUE,"잡설비품";"STST",#N/A,TRUE,"표준공종"}</definedName>
    <definedName name="당진군예술회관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대교건설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대교건설2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대구경천공" hidden="1">{#N/A,#N/A,TRUE,"단가";#N/A,#N/A,TRUE,"말뚝자재비";#N/A,#N/A,TRUE,"말뚝이음(전기용접)";#N/A,#N/A,TRUE,"말뚝두부 보강 (전기용접)";#N/A,#N/A,TRUE,"방음벽기초말뚝두부 보강";#N/A,#N/A,TRUE,"화명1항타비";#N/A,#N/A,TRUE,"화명5항타비";#N/A,#N/A,TRUE,"화명7항타비";#N/A,#N/A,TRUE,"화명3항타비";#N/A,#N/A,TRUE,"화명6항타비";#N/A,#N/A,TRUE,"화명8항타비";#N/A,#N/A,TRUE,"서제항타비";#N/A,#N/A,TRUE,"의성항타비";#N/A,#N/A,TRUE,"방음벽D=609.6항타비";#N/A,#N/A,TRUE,"방음벽D=406.4항타비"}</definedName>
    <definedName name="대리석포장" hidden="1">{#N/A,#N/A,TRUE,"총괄"}</definedName>
    <definedName name="대상알지" hidden="1">{#N/A,#N/A,FALSE,"혼합골재"}</definedName>
    <definedName name="대외공문" localSheetId="14" hidden="1">#REF!</definedName>
    <definedName name="대외공문" localSheetId="23" hidden="1">#REF!</definedName>
    <definedName name="대외공문" localSheetId="15" hidden="1">#REF!</definedName>
    <definedName name="대외공문" localSheetId="13" hidden="1">#REF!</definedName>
    <definedName name="대외공문" localSheetId="20" hidden="1">#REF!</definedName>
    <definedName name="대외공문" localSheetId="21" hidden="1">#REF!</definedName>
    <definedName name="대외공문" hidden="1">#REF!</definedName>
    <definedName name="동관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동광건설" hidden="1">{#N/A,#N/A,FALSE,"골재소요량";#N/A,#N/A,FALSE,"골재소요량"}</definedName>
    <definedName name="동남" hidden="1">{#N/A,#N/A,FALSE,"표지"}</definedName>
    <definedName name="둔포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뚝섬" hidden="1">{#N/A,#N/A,FALSE,"전열산출서"}</definedName>
    <definedName name="ㄹㄴ" localSheetId="14" hidden="1">#REF!</definedName>
    <definedName name="ㄹㄴ" localSheetId="23" hidden="1">#REF!</definedName>
    <definedName name="ㄹㄴ" localSheetId="15" hidden="1">#REF!</definedName>
    <definedName name="ㄹㄴ" localSheetId="13" hidden="1">#REF!</definedName>
    <definedName name="ㄹㄴ" localSheetId="20" hidden="1">#REF!</definedName>
    <definedName name="ㄹㄴ" localSheetId="21" hidden="1">#REF!</definedName>
    <definedName name="ㄹㄴ" hidden="1">#REF!</definedName>
    <definedName name="ㄹㄴㅁㄹㄴ" hidden="1">{#N/A,"수불부",FALSE,"사급자재수불서";#N/A,"수불부",FALSE,"사급자재수불서"}</definedName>
    <definedName name="ㄹㄴㅁㄹㅇㄴ" hidden="1">{"'Sheet1'!$D$19","'Sheet1'!$B$22:$E$22"}</definedName>
    <definedName name="ㄹㅇ" hidden="1">{#N/A,#N/A,TRUE,"총괄"}</definedName>
    <definedName name="ㄹㅇㄴㄹ" hidden="1">{#N/A,"수불부",FALSE,"사급자재수불서";#N/A,"수불부",FALSE,"사급자재수불서"}</definedName>
    <definedName name="ㄹㅇㄹ" hidden="1">{#N/A,#N/A,FALSE,"골재소요량";#N/A,#N/A,FALSE,"골재소요량"}</definedName>
    <definedName name="ㄹㅇㄹㅇ" localSheetId="14" hidden="1">#REF!</definedName>
    <definedName name="ㄹㅇㄹㅇ" localSheetId="23" hidden="1">#REF!</definedName>
    <definedName name="ㄹㅇㄹㅇ" localSheetId="15" hidden="1">#REF!</definedName>
    <definedName name="ㄹㅇㄹㅇ" localSheetId="13" hidden="1">#REF!</definedName>
    <definedName name="ㄹㅇㄹㅇ" localSheetId="20" hidden="1">#REF!</definedName>
    <definedName name="ㄹㅇㄹㅇ" localSheetId="21" hidden="1">#REF!</definedName>
    <definedName name="ㄹㅇㄹㅇ" hidden="1">#REF!</definedName>
    <definedName name="ㄹㅇㄹㅇㄴ" hidden="1">{#N/A,"수불부",FALSE,"사급자재수불서";#N/A,"수불부",FALSE,"사급자재수불서"}</definedName>
    <definedName name="ㄹㅇㅀ" hidden="1">{#N/A,#N/A,FALSE,"골재소요량";#N/A,#N/A,FALSE,"골재소요량"}</definedName>
    <definedName name="ㄹㅇ퓨ㅓㅜㅏㅗㅜㅠㅅ퐇휴ㅗㅎ" hidden="1">{#N/A,#N/A,FALSE,"조골재"}</definedName>
    <definedName name="ㄹ어미ㅏㄹ" hidden="1">{"'Sheet1'!$D$19","'Sheet1'!$B$22:$E$22"}</definedName>
    <definedName name="ㄹ호" localSheetId="14" hidden="1">#REF!</definedName>
    <definedName name="ㄹ호" localSheetId="23" hidden="1">#REF!</definedName>
    <definedName name="ㄹ호" localSheetId="15" hidden="1">#REF!</definedName>
    <definedName name="ㄹ호" localSheetId="13" hidden="1">#REF!</definedName>
    <definedName name="ㄹ호" localSheetId="20" hidden="1">#REF!</definedName>
    <definedName name="ㄹ호" localSheetId="21" hidden="1">#REF!</definedName>
    <definedName name="ㄹ호" hidden="1">#REF!</definedName>
    <definedName name="롱" hidden="1">{#N/A,#N/A,FALSE,"배수2"}</definedName>
    <definedName name="루루루루루루루루뤄" hidden="1">{#N/A,#N/A,FALSE,"골재소요량";#N/A,#N/A,FALSE,"골재소요량"}</definedName>
    <definedName name="류" hidden="1">{#N/A,#N/A,FALSE,"부대2"}</definedName>
    <definedName name="ㄻㄹ" hidden="1">{#N/A,#N/A,FALSE,"포장2"}</definedName>
    <definedName name="ㅀ" localSheetId="14" hidden="1">#REF!</definedName>
    <definedName name="ㅀ" localSheetId="23" hidden="1">#REF!</definedName>
    <definedName name="ㅀ" localSheetId="15" hidden="1">#REF!</definedName>
    <definedName name="ㅀ" localSheetId="13" hidden="1">#REF!</definedName>
    <definedName name="ㅀ" localSheetId="20" hidden="1">#REF!</definedName>
    <definedName name="ㅀ" localSheetId="21" hidden="1">#REF!</definedName>
    <definedName name="ㅀ" hidden="1">#REF!</definedName>
    <definedName name="ㅀㅀㄴ" hidden="1">{#N/A,#N/A,FALSE,"조골재"}</definedName>
    <definedName name="ㅀ오ㅓㅎ롱ㄶㄹㄴ" hidden="1">{#N/A,#N/A,FALSE,"2~8번"}</definedName>
    <definedName name="ㅀㅎ" hidden="1">{#N/A,#N/A,FALSE,"2~8번"}</definedName>
    <definedName name="ㅁ" localSheetId="14" hidden="1">[19]차액보증!#REF!</definedName>
    <definedName name="ㅁ" localSheetId="23" hidden="1">[19]차액보증!#REF!</definedName>
    <definedName name="ㅁ" localSheetId="15" hidden="1">[19]차액보증!#REF!</definedName>
    <definedName name="ㅁ" localSheetId="13" hidden="1">[19]차액보증!#REF!</definedName>
    <definedName name="ㅁ" localSheetId="20" hidden="1">[19]차액보증!#REF!</definedName>
    <definedName name="ㅁ" localSheetId="21" hidden="1">[19]차액보증!#REF!</definedName>
    <definedName name="ㅁ" hidden="1">[19]차액보증!#REF!</definedName>
    <definedName name="ㅁㄴ" localSheetId="14" hidden="1">#REF!</definedName>
    <definedName name="ㅁㄴ" localSheetId="23" hidden="1">#REF!</definedName>
    <definedName name="ㅁㄴ" localSheetId="15" hidden="1">#REF!</definedName>
    <definedName name="ㅁㄴ" localSheetId="13" hidden="1">#REF!</definedName>
    <definedName name="ㅁㄴ" localSheetId="20" hidden="1">#REF!</definedName>
    <definedName name="ㅁㄴ" localSheetId="21" hidden="1">#REF!</definedName>
    <definedName name="ㅁㄴ" hidden="1">#REF!</definedName>
    <definedName name="ㅁㄴㅁㅇ" localSheetId="14" hidden="1">#REF!</definedName>
    <definedName name="ㅁㄴㅁㅇ" localSheetId="23" hidden="1">#REF!</definedName>
    <definedName name="ㅁㄴㅁㅇ" localSheetId="15" hidden="1">#REF!</definedName>
    <definedName name="ㅁㄴㅁㅇ" localSheetId="13" hidden="1">#REF!</definedName>
    <definedName name="ㅁㄴㅁㅇ" localSheetId="20" hidden="1">#REF!</definedName>
    <definedName name="ㅁㄴㅁㅇ" localSheetId="21" hidden="1">#REF!</definedName>
    <definedName name="ㅁㄴㅁㅇ" hidden="1">#REF!</definedName>
    <definedName name="ㅁㄴㅁㅇㄴㅁㄴㅇ" hidden="1">{#N/A,#N/A,FALSE,"조골재"}</definedName>
    <definedName name="ㅁㄴㅇ" hidden="1">{#N/A,#N/A,FALSE,"배수1"}</definedName>
    <definedName name="ㅁㄴㅇㄹㄴㄹ" hidden="1">{#N/A,"수불부",FALSE,"사급자재수불서";#N/A,"수불부",FALSE,"사급자재수불서"}</definedName>
    <definedName name="ㅁㄴㅇ류" localSheetId="14" hidden="1">#REF!</definedName>
    <definedName name="ㅁㄴㅇ류" localSheetId="23" hidden="1">#REF!</definedName>
    <definedName name="ㅁㄴㅇ류" localSheetId="15" hidden="1">#REF!</definedName>
    <definedName name="ㅁㄴㅇ류" localSheetId="13" hidden="1">#REF!</definedName>
    <definedName name="ㅁㄴㅇ류" localSheetId="20" hidden="1">#REF!</definedName>
    <definedName name="ㅁㄴㅇ류" localSheetId="21" hidden="1">#REF!</definedName>
    <definedName name="ㅁㄴㅇ류" hidden="1">#REF!</definedName>
    <definedName name="ㅁㄴㅇㄻㄴㅇㄹㄴ" localSheetId="14" hidden="1">#REF!</definedName>
    <definedName name="ㅁㄴㅇㄻㄴㅇㄹㄴ" localSheetId="23" hidden="1">#REF!</definedName>
    <definedName name="ㅁㄴㅇㄻㄴㅇㄹㄴ" localSheetId="15" hidden="1">#REF!</definedName>
    <definedName name="ㅁㄴㅇㄻㄴㅇㄹㄴ" localSheetId="13" hidden="1">#REF!</definedName>
    <definedName name="ㅁㄴㅇㄻㄴㅇㄹㄴ" localSheetId="20" hidden="1">#REF!</definedName>
    <definedName name="ㅁㄴㅇㄻㄴㅇㄹㄴ" localSheetId="21" hidden="1">#REF!</definedName>
    <definedName name="ㅁㄴㅇㄻㄴㅇㄹㄴ" hidden="1">#REF!</definedName>
    <definedName name="ㅁㄴㅇㄻㄹ" hidden="1">{#N/A,"수불부",FALSE,"사급자재수불서";#N/A,"수불부",FALSE,"사급자재수불서"}</definedName>
    <definedName name="ㅁㄴㅇㅁㄴㅇ" localSheetId="14" hidden="1">#REF!</definedName>
    <definedName name="ㅁㄴㅇㅁㄴㅇ" localSheetId="23" hidden="1">#REF!</definedName>
    <definedName name="ㅁㄴㅇㅁㄴㅇ" localSheetId="15" hidden="1">#REF!</definedName>
    <definedName name="ㅁㄴㅇㅁㄴㅇ" localSheetId="13" hidden="1">#REF!</definedName>
    <definedName name="ㅁㄴㅇㅁㄴㅇ" localSheetId="20" hidden="1">#REF!</definedName>
    <definedName name="ㅁㄴㅇㅁㄴㅇ" localSheetId="21" hidden="1">#REF!</definedName>
    <definedName name="ㅁㄴㅇㅁㄴㅇ" hidden="1">#REF!</definedName>
    <definedName name="ㅁㄴㅊㅍㅁㅌㅊ펌ㄴㅇㄹ" localSheetId="14" hidden="1">#REF!</definedName>
    <definedName name="ㅁㄴㅊㅍㅁㅌㅊ펌ㄴㅇㄹ" localSheetId="23" hidden="1">#REF!</definedName>
    <definedName name="ㅁㄴㅊㅍㅁㅌㅊ펌ㄴㅇㄹ" localSheetId="15" hidden="1">#REF!</definedName>
    <definedName name="ㅁㄴㅊㅍㅁㅌㅊ펌ㄴㅇㄹ" localSheetId="13" hidden="1">#REF!</definedName>
    <definedName name="ㅁㄴㅊㅍㅁㅌㅊ펌ㄴㅇㄹ" localSheetId="20" hidden="1">#REF!</definedName>
    <definedName name="ㅁㄴㅊㅍㅁㅌㅊ펌ㄴㅇㄹ" localSheetId="21" hidden="1">#REF!</definedName>
    <definedName name="ㅁㄴㅊㅍㅁㅌㅊ펌ㄴㅇㄹ" hidden="1">#REF!</definedName>
    <definedName name="ㅁㄹ" hidden="1">{#N/A,#N/A,TRUE,"총괄"}</definedName>
    <definedName name="ㅁㄹㄹ" hidden="1">{#N/A,#N/A,FALSE,"2~8번"}</definedName>
    <definedName name="ㅁㄹㅇㄴㅇㄹ" hidden="1">{#N/A,"수불부",FALSE,"사급자재수불서";#N/A,"수불부",FALSE,"사급자재수불서"}</definedName>
    <definedName name="ㅁㄻㄴㅇㄹㄴㅇㄹㄴ" localSheetId="14" hidden="1">#REF!</definedName>
    <definedName name="ㅁㄻㄴㅇㄹㄴㅇㄹㄴ" localSheetId="23" hidden="1">#REF!</definedName>
    <definedName name="ㅁㄻㄴㅇㄹㄴㅇㄹㄴ" localSheetId="15" hidden="1">#REF!</definedName>
    <definedName name="ㅁㄻㄴㅇㄹㄴㅇㄹㄴ" localSheetId="13" hidden="1">#REF!</definedName>
    <definedName name="ㅁㄻㄴㅇㄹㄴㅇㄹㄴ" localSheetId="20" hidden="1">#REF!</definedName>
    <definedName name="ㅁㄻㄴㅇㄹㄴㅇㄹㄴ" localSheetId="21" hidden="1">#REF!</definedName>
    <definedName name="ㅁㄻㄴㅇㄹㄴㅇㄹㄴ" hidden="1">#REF!</definedName>
    <definedName name="ㅁㄻㅇㄹㄴ" hidden="1">{#N/A,"수불부",FALSE,"사급자재수불서";#N/A,"수불부",FALSE,"사급자재수불서"}</definedName>
    <definedName name="ㅁㅀㅎ" hidden="1">{#N/A,#N/A,FALSE,"골재소요량";#N/A,#N/A,FALSE,"골재소요량"}</definedName>
    <definedName name="ㅁㅁㅁㅁㅁㅁ" localSheetId="14" hidden="1">#REF!</definedName>
    <definedName name="ㅁㅁㅁㅁㅁㅁ" localSheetId="23" hidden="1">#REF!</definedName>
    <definedName name="ㅁㅁㅁㅁㅁㅁ" localSheetId="15" hidden="1">#REF!</definedName>
    <definedName name="ㅁㅁㅁㅁㅁㅁ" localSheetId="13" hidden="1">#REF!</definedName>
    <definedName name="ㅁㅁㅁㅁㅁㅁ" localSheetId="20" hidden="1">#REF!</definedName>
    <definedName name="ㅁㅁㅁㅁㅁㅁ" localSheetId="21" hidden="1">#REF!</definedName>
    <definedName name="ㅁㅁㅁㅁㅁㅁ" hidden="1">#REF!</definedName>
    <definedName name="ㅁㅇㄹㄴㄻ" hidden="1">{"'Sheet1'!$D$19","'Sheet1'!$B$22:$E$22"}</definedName>
    <definedName name="ㅁㅇㄹㄴㅁㅇㄹㄴ" hidden="1">{#N/A,"수불부",FALSE,"사급자재수불서";#N/A,"수불부",FALSE,"사급자재수불서"}</definedName>
    <definedName name="ㅁㅇㄹㄴㅇㄹㄴㅇㄹ" hidden="1">{#N/A,"수불부",FALSE,"사급자재수불서";#N/A,"수불부",FALSE,"사급자재수불서"}</definedName>
    <definedName name="ㅁ인ㅍㅁ닟ㅍㅁㄴㅇㄹ" localSheetId="14" hidden="1">#REF!</definedName>
    <definedName name="ㅁ인ㅍㅁ닟ㅍㅁㄴㅇㄹ" localSheetId="23" hidden="1">#REF!</definedName>
    <definedName name="ㅁ인ㅍㅁ닟ㅍㅁㄴㅇㄹ" localSheetId="15" hidden="1">#REF!</definedName>
    <definedName name="ㅁ인ㅍㅁ닟ㅍㅁㄴㅇㄹ" localSheetId="13" hidden="1">#REF!</definedName>
    <definedName name="ㅁ인ㅍㅁ닟ㅍㅁㄴㅇㄹ" localSheetId="20" hidden="1">#REF!</definedName>
    <definedName name="ㅁ인ㅍㅁ닟ㅍㅁㄴㅇㄹ" localSheetId="21" hidden="1">#REF!</definedName>
    <definedName name="ㅁ인ㅍㅁ닟ㅍㅁㄴㅇㄹ" hidden="1">#REF!</definedName>
    <definedName name="ㅁ읾ㄴㅇㄻ" localSheetId="14" hidden="1">#REF!</definedName>
    <definedName name="ㅁ읾ㄴㅇㄻ" localSheetId="23" hidden="1">#REF!</definedName>
    <definedName name="ㅁ읾ㄴㅇㄻ" localSheetId="15" hidden="1">#REF!</definedName>
    <definedName name="ㅁ읾ㄴㅇㄻ" localSheetId="13" hidden="1">#REF!</definedName>
    <definedName name="ㅁ읾ㄴㅇㄻ" localSheetId="20" hidden="1">#REF!</definedName>
    <definedName name="ㅁ읾ㄴㅇㄻ" localSheetId="21" hidden="1">#REF!</definedName>
    <definedName name="ㅁ읾ㄴㅇㄻ" hidden="1">#REF!</definedName>
    <definedName name="ㅁㅈㄷㅅㅂㄱ흎ㅊ퓨" localSheetId="14" hidden="1">#REF!</definedName>
    <definedName name="ㅁㅈㄷㅅㅂㄱ흎ㅊ퓨" localSheetId="23" hidden="1">#REF!</definedName>
    <definedName name="ㅁㅈㄷㅅㅂㄱ흎ㅊ퓨" localSheetId="15" hidden="1">#REF!</definedName>
    <definedName name="ㅁㅈㄷㅅㅂㄱ흎ㅊ퓨" localSheetId="13" hidden="1">#REF!</definedName>
    <definedName name="ㅁㅈㄷㅅㅂㄱ흎ㅊ퓨" localSheetId="20" hidden="1">#REF!</definedName>
    <definedName name="ㅁㅈㄷㅅㅂㄱ흎ㅊ퓨" localSheetId="21" hidden="1">#REF!</definedName>
    <definedName name="ㅁㅈㄷㅅㅂㄱ흎ㅊ퓨" hidden="1">#REF!</definedName>
    <definedName name="ㅁㅊㅇㅍㅁㄴㅇㄻㄴㅇㄹ" localSheetId="14" hidden="1">#REF!</definedName>
    <definedName name="ㅁㅊㅇㅍㅁㄴㅇㄻㄴㅇㄹ" localSheetId="23" hidden="1">#REF!</definedName>
    <definedName name="ㅁㅊㅇㅍㅁㄴㅇㄻㄴㅇㄹ" localSheetId="15" hidden="1">#REF!</definedName>
    <definedName name="ㅁㅊㅇㅍㅁㄴㅇㄻㄴㅇㄹ" localSheetId="13" hidden="1">#REF!</definedName>
    <definedName name="ㅁㅊㅇㅍㅁㄴㅇㄻㄴㅇㄹ" localSheetId="20" hidden="1">#REF!</definedName>
    <definedName name="ㅁㅊㅇㅍㅁㄴㅇㄻㄴㅇㄹ" localSheetId="21" hidden="1">#REF!</definedName>
    <definedName name="ㅁㅊㅇㅍㅁㄴㅇㄻㄴㅇㄹ" hidden="1">#REF!</definedName>
    <definedName name="ㅁㅍㅊ" hidden="1">{#N/A,#N/A,FALSE,"속도"}</definedName>
    <definedName name="마감공사비A3" localSheetId="14" hidden="1">[20]유림골조!#REF!</definedName>
    <definedName name="마감공사비A3" localSheetId="23" hidden="1">[20]유림골조!#REF!</definedName>
    <definedName name="마감공사비A3" localSheetId="15" hidden="1">[20]유림골조!#REF!</definedName>
    <definedName name="마감공사비A3" localSheetId="13" hidden="1">[20]유림골조!#REF!</definedName>
    <definedName name="마감공사비A3" localSheetId="20" hidden="1">[20]유림골조!#REF!</definedName>
    <definedName name="마감공사비A3" localSheetId="21" hidden="1">[20]유림골조!#REF!</definedName>
    <definedName name="마감공사비A3" hidden="1">[20]유림골조!#REF!</definedName>
    <definedName name="만득" hidden="1">{#N/A,#N/A,FALSE,"2~8번"}</definedName>
    <definedName name="만득이" hidden="1">{#N/A,#N/A,FALSE,"2~8번"}</definedName>
    <definedName name="머" hidden="1">{#N/A,#N/A,FALSE,"명세표"}</definedName>
    <definedName name="면벽." hidden="1">{#N/A,#N/A,FALSE,"표지목차"}</definedName>
    <definedName name="모비스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모선철거" hidden="1">{"stand",#N/A,TRUE,"공종단가";"mtrvl",#N/A,TRUE,"단가산출";"gis170vl",#N/A,TRUE,"단가산출";"gis23vl",#N/A,TRUE,"단가산출";"cpdlavl",#N/A,TRUE,"단가산출";"BUSVL",#N/A,TRUE,"단가산출";"CABLE",#N/A,TRUE,"단가산출";"MTRST",#N/A,TRUE,"MTR품";"GIS170ST",#N/A,TRUE,"170GIS품";"GIS23ST",#N/A,TRUE,"25.8GIS품";"GITAST",#N/A,TRUE,"잡설비품";"STST",#N/A,TRUE,"표준공종"}</definedName>
    <definedName name="문" hidden="1">{#N/A,#N/A,TRUE,"공종단가";#N/A,#N/A,TRUE,"Mtr단가";#N/A,#N/A,TRUE,"170GIS단가";#N/A,#N/A,TRUE,"258GIS단가";#N/A,#N/A,TRUE,"잡단가A";#N/A,#N/A,TRUE,"잡단가B";#N/A,#N/A,TRUE,"잡단가C";#N/A,#N/A,TRUE,"토목방재단가";#N/A,#N/A,TRUE,"MTR품";#N/A,#N/A,TRUE,"170GIS품";#N/A,#N/A,TRUE,"25.8GIS품";#N/A,#N/A,TRUE,"잡설비품";#N/A,#N/A,TRUE,"토목방재";#N/A,#N/A,TRUE,"시중노임"}</definedName>
    <definedName name="물가" hidden="1">{#N/A,#N/A,FALSE,"이태원철근"}</definedName>
    <definedName name="뭐가이태원이야" hidden="1">{#N/A,#N/A,FALSE,"이태원철근"}</definedName>
    <definedName name="뭐지" hidden="1">{"stand",#N/A,TRUE,"공종단가";"mtrvl",#N/A,TRUE,"단가산출";"gis170vl",#N/A,TRUE,"단가산출";"gis23vl",#N/A,TRUE,"단가산출";"cpdlavl",#N/A,TRUE,"단가산출";"BUSVL",#N/A,TRUE,"단가산출";"CABLE",#N/A,TRUE,"단가산출";"MTRST",#N/A,TRUE,"MTR품";"GIS170ST",#N/A,TRUE,"170GIS품";"GIS23ST",#N/A,TRUE,"25.8GIS품";"GITAST",#N/A,TRUE,"잡설비품";"STST",#N/A,TRUE,"표준공종"}</definedName>
    <definedName name="ㅂ2ㅂ2" hidden="1">{#N/A,#N/A,FALSE,"배수1"}</definedName>
    <definedName name="ㅂㅂ" hidden="1">{#N/A,#N/A,FALSE,"조골재"}</definedName>
    <definedName name="ㅂㅂㅂ" hidden="1">{#N/A,#N/A,FALSE,"토공2"}</definedName>
    <definedName name="ㅂㅈ" hidden="1">{#N/A,#N/A,TRUE,"1";#N/A,#N/A,TRUE,"2";#N/A,#N/A,TRUE,"3";#N/A,#N/A,TRUE,"4";#N/A,#N/A,TRUE,"5";#N/A,#N/A,TRUE,"6";#N/A,#N/A,TRUE,"7"}</definedName>
    <definedName name="ㅂㅈㄷ" hidden="1">{#N/A,#N/A,FALSE,"골재소요량";#N/A,#N/A,FALSE,"골재소요량"}</definedName>
    <definedName name="ㅂㅈㄷㄴ" hidden="1">{#N/A,#N/A,FALSE,"혼합골재"}</definedName>
    <definedName name="ㅂ쟈ㅕㅑㅂ1" hidden="1">{#N/A,#N/A,FALSE,"배수1"}</definedName>
    <definedName name="박수변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방음벽" hidden="1">{#N/A,#N/A,FALSE,"2~8번"}</definedName>
    <definedName name="방음벽1" hidden="1">{#N/A,#N/A,FALSE,"운반시간"}</definedName>
    <definedName name="배수" localSheetId="14" hidden="1">[5]날개벽수량표!#REF!</definedName>
    <definedName name="배수" localSheetId="23" hidden="1">[5]날개벽수량표!#REF!</definedName>
    <definedName name="배수" localSheetId="15" hidden="1">[5]날개벽수량표!#REF!</definedName>
    <definedName name="배수" localSheetId="13" hidden="1">[5]날개벽수량표!#REF!</definedName>
    <definedName name="배수" localSheetId="20" hidden="1">[5]날개벽수량표!#REF!</definedName>
    <definedName name="배수" localSheetId="21" hidden="1">[5]날개벽수량표!#REF!</definedName>
    <definedName name="배수" hidden="1">[5]날개벽수량표!#REF!</definedName>
    <definedName name="배수토공" localSheetId="14" hidden="1">[21]덕전리!#REF!</definedName>
    <definedName name="배수토공" localSheetId="23" hidden="1">[21]덕전리!#REF!</definedName>
    <definedName name="배수토공" localSheetId="15" hidden="1">[21]덕전리!#REF!</definedName>
    <definedName name="배수토공" localSheetId="13" hidden="1">[21]덕전리!#REF!</definedName>
    <definedName name="배수토공" localSheetId="20" hidden="1">[21]덕전리!#REF!</definedName>
    <definedName name="배수토공" localSheetId="21" hidden="1">[21]덕전리!#REF!</definedName>
    <definedName name="배수토공" hidden="1">[21]덕전리!#REF!</definedName>
    <definedName name="백" hidden="1">{#N/A,#N/A,FALSE,"월공사비집계표양식 (7)";#N/A,#N/A,FALSE,"월공사비집계표양식 (7)"}</definedName>
    <definedName name="뱌" localSheetId="14" hidden="1">[6]날개벽수량표!#REF!</definedName>
    <definedName name="뱌" localSheetId="23" hidden="1">[6]날개벽수량표!#REF!</definedName>
    <definedName name="뱌" localSheetId="15" hidden="1">[6]날개벽수량표!#REF!</definedName>
    <definedName name="뱌" localSheetId="13" hidden="1">[6]날개벽수량표!#REF!</definedName>
    <definedName name="뱌" localSheetId="20" hidden="1">[6]날개벽수량표!#REF!</definedName>
    <definedName name="뱌" localSheetId="21" hidden="1">[6]날개벽수량표!#REF!</definedName>
    <definedName name="뱌" hidden="1">[6]날개벽수량표!#REF!</definedName>
    <definedName name="벽체1" hidden="1">{#N/A,#N/A,FALSE,"혼합골재"}</definedName>
    <definedName name="보도" hidden="1">{#N/A,#N/A,TRUE,"총괄"}</definedName>
    <definedName name="복사" hidden="1">{#N/A,#N/A,FALSE,"전열산출서"}</definedName>
    <definedName name="부" hidden="1">{#N/A,#N/A,FALSE,"현장 NCR 분석";#N/A,#N/A,FALSE,"현장품질감사";#N/A,#N/A,FALSE,"현장품질감사"}</definedName>
    <definedName name="부대a" hidden="1">{#N/A,#N/A,FALSE,"골재소요량";#N/A,#N/A,FALSE,"골재소요량"}</definedName>
    <definedName name="부대건축2" localSheetId="14" hidden="1">#REF!</definedName>
    <definedName name="부대건축2" localSheetId="23" hidden="1">#REF!</definedName>
    <definedName name="부대건축2" localSheetId="15" hidden="1">#REF!</definedName>
    <definedName name="부대건축2" localSheetId="13" hidden="1">#REF!</definedName>
    <definedName name="부대건축2" localSheetId="20" hidden="1">#REF!</definedName>
    <definedName name="부대건축2" localSheetId="21" hidden="1">#REF!</definedName>
    <definedName name="부대건축2" hidden="1">#REF!</definedName>
    <definedName name="부대공1" localSheetId="14" hidden="1">#REF!</definedName>
    <definedName name="부대공1" localSheetId="23" hidden="1">#REF!</definedName>
    <definedName name="부대공1" localSheetId="15" hidden="1">#REF!</definedName>
    <definedName name="부대공1" localSheetId="13" hidden="1">#REF!</definedName>
    <definedName name="부대공1" localSheetId="20" hidden="1">#REF!</definedName>
    <definedName name="부대공1" localSheetId="21" hidden="1">#REF!</definedName>
    <definedName name="부대공1" hidden="1">#REF!</definedName>
    <definedName name="부대공명세서" localSheetId="14" hidden="1">#REF!</definedName>
    <definedName name="부대공명세서" localSheetId="23" hidden="1">#REF!</definedName>
    <definedName name="부대공명세서" localSheetId="15" hidden="1">#REF!</definedName>
    <definedName name="부대공명세서" localSheetId="13" hidden="1">#REF!</definedName>
    <definedName name="부대공명세서" localSheetId="20" hidden="1">#REF!</definedName>
    <definedName name="부대공명세서" localSheetId="21" hidden="1">#REF!</definedName>
    <definedName name="부대공명세서" hidden="1">#REF!</definedName>
    <definedName name="부대공총괄수량집계" hidden="1">{#N/A,#N/A,FALSE,"2~8번"}</definedName>
    <definedName name="부대원본" hidden="1">{#N/A,#N/A,FALSE,"토공2"}</definedName>
    <definedName name="부손익" hidden="1">{#N/A,#N/A,FALSE,"현장 NCR 분석";#N/A,#N/A,FALSE,"현장품질감사";#N/A,#N/A,FALSE,"현장품질감사"}</definedName>
    <definedName name="부전지" localSheetId="14" hidden="1">#REF!</definedName>
    <definedName name="부전지" localSheetId="23" hidden="1">#REF!</definedName>
    <definedName name="부전지" localSheetId="15" hidden="1">#REF!</definedName>
    <definedName name="부전지" localSheetId="13" hidden="1">#REF!</definedName>
    <definedName name="부전지" localSheetId="20" hidden="1">#REF!</definedName>
    <definedName name="부전지" localSheetId="21" hidden="1">#REF!</definedName>
    <definedName name="부전지" hidden="1">#REF!</definedName>
    <definedName name="분" hidden="1">{#N/A,#N/A,FALSE,"이태원철근"}</definedName>
    <definedName name="분기" localSheetId="14" hidden="1">#REF!</definedName>
    <definedName name="분기" localSheetId="23" hidden="1">#REF!</definedName>
    <definedName name="분기" localSheetId="15" hidden="1">#REF!</definedName>
    <definedName name="분기" localSheetId="13" hidden="1">#REF!</definedName>
    <definedName name="분기" localSheetId="20" hidden="1">#REF!</definedName>
    <definedName name="분기" localSheetId="21" hidden="1">#REF!</definedName>
    <definedName name="분기" hidden="1">#REF!</definedName>
    <definedName name="분당공" localSheetId="14" hidden="1">#REF!</definedName>
    <definedName name="분당공" localSheetId="23" hidden="1">#REF!</definedName>
    <definedName name="분당공" localSheetId="15" hidden="1">#REF!</definedName>
    <definedName name="분당공" localSheetId="13" hidden="1">#REF!</definedName>
    <definedName name="분당공" localSheetId="20" hidden="1">#REF!</definedName>
    <definedName name="분당공" localSheetId="21" hidden="1">#REF!</definedName>
    <definedName name="분당공" hidden="1">#REF!</definedName>
    <definedName name="분당물가" localSheetId="14" hidden="1">#REF!</definedName>
    <definedName name="분당물가" localSheetId="23" hidden="1">#REF!</definedName>
    <definedName name="분당물가" localSheetId="15" hidden="1">#REF!</definedName>
    <definedName name="분당물가" localSheetId="13" hidden="1">#REF!</definedName>
    <definedName name="분당물가" localSheetId="20" hidden="1">#REF!</definedName>
    <definedName name="분당물가" localSheetId="21" hidden="1">#REF!</definedName>
    <definedName name="분당물가" hidden="1">#REF!</definedName>
    <definedName name="분당코아" localSheetId="14" hidden="1">#REF!</definedName>
    <definedName name="분당코아" localSheetId="23" hidden="1">#REF!</definedName>
    <definedName name="분당코아" localSheetId="15" hidden="1">#REF!</definedName>
    <definedName name="분당코아" localSheetId="13" hidden="1">#REF!</definedName>
    <definedName name="분당코아" localSheetId="20" hidden="1">#REF!</definedName>
    <definedName name="분당코아" localSheetId="21" hidden="1">#REF!</definedName>
    <definedName name="분당코아" hidden="1">#REF!</definedName>
    <definedName name="분당협조" hidden="1">{#N/A,#N/A,FALSE,"이태원철근"}</definedName>
    <definedName name="비목별금액" hidden="1">{#N/A,#N/A,FALSE,"단가표지"}</definedName>
    <definedName name="비목별금액1" hidden="1">{#N/A,#N/A,FALSE,"조골재"}</definedName>
    <definedName name="비봉" hidden="1">{#N/A,#N/A,FALSE,"전열산출서"}</definedName>
    <definedName name="빰빰" hidden="1">'[22]98수문일위'!$A$1:$P$2004</definedName>
    <definedName name="ㅅㄱㄷ" hidden="1">{#N/A,#N/A,FALSE,"2~8번"}</definedName>
    <definedName name="ㅅㄱㄷㅅㄱㄷ" hidden="1">{#N/A,#N/A,FALSE,"구조2"}</definedName>
    <definedName name="ㅅㄱㄷㅅㄷㄱ" hidden="1">{#N/A,#N/A,FALSE,"단가표지"}</definedName>
    <definedName name="ㅅㄱㄷㅅㄷㄳ" hidden="1">{#N/A,#N/A,FALSE,"골재소요량";#N/A,#N/A,FALSE,"골재소요량"}</definedName>
    <definedName name="ㅅㅅㅅㅅ" hidden="1">{#N/A,#N/A,FALSE,"2~8번"}</definedName>
    <definedName name="산출내역" hidden="1">{"'단계별시설공사비'!$A$3:$K$51"}</definedName>
    <definedName name="산출표다이" localSheetId="14" hidden="1">#REF!</definedName>
    <definedName name="산출표다이" localSheetId="23" hidden="1">#REF!</definedName>
    <definedName name="산출표다이" localSheetId="15" hidden="1">#REF!</definedName>
    <definedName name="산출표다이" localSheetId="13" hidden="1">#REF!</definedName>
    <definedName name="산출표다이" localSheetId="20" hidden="1">#REF!</definedName>
    <definedName name="산출표다이" localSheetId="21" hidden="1">#REF!</definedName>
    <definedName name="산출표다이" hidden="1">#REF!</definedName>
    <definedName name="새공통" hidden="1">{#N/A,#N/A,FALSE,"이태원철근"}</definedName>
    <definedName name="새만득이" hidden="1">{#N/A,#N/A,FALSE,"2~8번"}</definedName>
    <definedName name="서류3" hidden="1">{#N/A,"수불부",FALSE,"사급자재수불서";#N/A,"수불부",FALSE,"사급자재수불서"}</definedName>
    <definedName name="서류4" hidden="1">{#N/A,"수불부",FALSE,"사급자재수불서";#N/A,"수불부",FALSE,"사급자재수불서"}</definedName>
    <definedName name="서류5" hidden="1">{#N/A,"수불부",FALSE,"사급자재수불서";#N/A,"수불부",FALSE,"사급자재수불서"}</definedName>
    <definedName name="석면철거" hidden="1">{#N/A,#N/A,FALSE,"혼합골재"}</definedName>
    <definedName name="석항" hidden="1">{#N/A,#N/A,FALSE,"명세표"}</definedName>
    <definedName name="설변" hidden="1">{#N/A,#N/A,FALSE,"월공사비집계표양식 (7)";#N/A,#N/A,FALSE,"월공사비집계표양식 (7)"}</definedName>
    <definedName name="설비" hidden="1">{#N/A,#N/A,FALSE,"이태원철근"}</definedName>
    <definedName name="세로" hidden="1">{#N/A,#N/A,FALSE,"전력간선"}</definedName>
    <definedName name="세륜세차" localSheetId="14" hidden="1">[23]조명시설!#REF!</definedName>
    <definedName name="세륜세차" localSheetId="23" hidden="1">[23]조명시설!#REF!</definedName>
    <definedName name="세륜세차" localSheetId="15" hidden="1">[23]조명시설!#REF!</definedName>
    <definedName name="세륜세차" localSheetId="13" hidden="1">[23]조명시설!#REF!</definedName>
    <definedName name="세륜세차" localSheetId="20" hidden="1">[23]조명시설!#REF!</definedName>
    <definedName name="세륜세차" localSheetId="21" hidden="1">[23]조명시설!#REF!</definedName>
    <definedName name="세륜세차" hidden="1">[23]조명시설!#REF!</definedName>
    <definedName name="셔ㅛ" hidden="1">{#N/A,#N/A,FALSE,"운반시간"}</definedName>
    <definedName name="손영주" hidden="1">{#N/A,#N/A,FALSE,"조골재"}</definedName>
    <definedName name="송변전공종단가1" hidden="1">{#N/A,#N/A,TRUE,"공종단가";#N/A,#N/A,TRUE,"Mtr단가";#N/A,#N/A,TRUE,"170GIS단가";#N/A,#N/A,TRUE,"258GIS단가";#N/A,#N/A,TRUE,"잡단가A";#N/A,#N/A,TRUE,"잡단가B";#N/A,#N/A,TRUE,"잡단가C";#N/A,#N/A,TRUE,"토목방재단가";#N/A,#N/A,TRUE,"MTR품";#N/A,#N/A,TRUE,"170GIS품";#N/A,#N/A,TRUE,"25.8GIS품";#N/A,#N/A,TRUE,"잡설비품";#N/A,#N/A,TRUE,"토목방재";#N/A,#N/A,TRUE,"시중노임"}</definedName>
    <definedName name="수" localSheetId="14" hidden="1">#REF!</definedName>
    <definedName name="수" localSheetId="23" hidden="1">#REF!</definedName>
    <definedName name="수" localSheetId="15" hidden="1">#REF!</definedName>
    <definedName name="수" localSheetId="13" hidden="1">#REF!</definedName>
    <definedName name="수" localSheetId="20" hidden="1">#REF!</definedName>
    <definedName name="수" localSheetId="21" hidden="1">#REF!</definedName>
    <definedName name="수" hidden="1">#REF!</definedName>
    <definedName name="수량산출서" localSheetId="14" hidden="1">#REF!</definedName>
    <definedName name="수량산출서" localSheetId="23" hidden="1">#REF!</definedName>
    <definedName name="수량산출서" localSheetId="15" hidden="1">#REF!</definedName>
    <definedName name="수량산출서" localSheetId="13" hidden="1">#REF!</definedName>
    <definedName name="수량산출서" localSheetId="20" hidden="1">#REF!</definedName>
    <definedName name="수량산출서" localSheetId="21" hidden="1">#REF!</definedName>
    <definedName name="수량산출서" hidden="1">#REF!</definedName>
    <definedName name="수위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승용교" hidden="1">{#N/A,#N/A,FALSE,"2~8번"}</definedName>
    <definedName name="시중단가" hidden="1">{"'단계별시설공사비'!$A$3:$K$51"}</definedName>
    <definedName name="시행" hidden="1">{#N/A,#N/A,FALSE,"이태원철근"}</definedName>
    <definedName name="식생" hidden="1">{#N/A,#N/A,FALSE,"부대2"}</definedName>
    <definedName name="식생블럭설치" hidden="1">{#N/A,#N/A,FALSE,"골재소요량";#N/A,#N/A,FALSE,"골재소요량"}</definedName>
    <definedName name="식재이식삽도" hidden="1">{#N/A,#N/A,FALSE,"운반시간"}</definedName>
    <definedName name="신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신축공사" hidden="1">{"'단계별시설공사비'!$A$3:$K$51"}</definedName>
    <definedName name="실행추" hidden="1">{#N/A,#N/A,FALSE,"포장2"}</definedName>
    <definedName name="ㅇㄴ" hidden="1">{#N/A,#N/A,FALSE,"구조2"}</definedName>
    <definedName name="ㅇㄴㄹㄴㅇ" hidden="1">{#N/A,"수불부",FALSE,"사급자재수불서";#N/A,"수불부",FALSE,"사급자재수불서"}</definedName>
    <definedName name="ㅇㄴㄹㄹㄴㄹㄹ" hidden="1">{#N/A,#N/A,FALSE,"운반시간"}</definedName>
    <definedName name="ㅇㄴㄻㅎㅈㄷㅈㄷㄴ" hidden="1">{"'Sheet1'!$D$19","'Sheet1'!$B$22:$E$22"}</definedName>
    <definedName name="ㅇㄴㅀ" localSheetId="14" hidden="1">[16]증감내역서!#REF!</definedName>
    <definedName name="ㅇㄴㅀ" localSheetId="23" hidden="1">[16]증감내역서!#REF!</definedName>
    <definedName name="ㅇㄴㅀ" localSheetId="15" hidden="1">[16]증감내역서!#REF!</definedName>
    <definedName name="ㅇㄴㅀ" localSheetId="13" hidden="1">[16]증감내역서!#REF!</definedName>
    <definedName name="ㅇㄴㅀ" localSheetId="20" hidden="1">[16]증감내역서!#REF!</definedName>
    <definedName name="ㅇㄴㅀ" localSheetId="21" hidden="1">[16]증감내역서!#REF!</definedName>
    <definedName name="ㅇㄴㅀ" hidden="1">[16]증감내역서!#REF!</definedName>
    <definedName name="ㅇㄴㅁ" hidden="1">[24]실행철강하도!$A$1:$A$4</definedName>
    <definedName name="ㅇㄴㅁㄹㅇㄻㅇㄹㄴㅇ" hidden="1">{#N/A,"수불부",FALSE,"사급자재수불서";#N/A,"수불부",FALSE,"사급자재수불서"}</definedName>
    <definedName name="ㅇㄶㄹㄷㄱㄹㅈ" hidden="1">{#N/A,"수불부",FALSE,"사급자재수불서";#N/A,"수불부",FALSE,"사급자재수불서"}</definedName>
    <definedName name="ㅇㄶㅁㄴㄱㄷ" hidden="1">{#N/A,"수불부",FALSE,"사급자재수불서";#N/A,"수불부",FALSE,"사급자재수불서"}</definedName>
    <definedName name="ㅇㄶㅁㄷㄱㄹㅈ" hidden="1">{#N/A,"수불부",FALSE,"사급자재수불서";#N/A,"수불부",FALSE,"사급자재수불서"}</definedName>
    <definedName name="ㅇㄹ" localSheetId="14" hidden="1">#REF!</definedName>
    <definedName name="ㅇㄹ" localSheetId="23" hidden="1">#REF!</definedName>
    <definedName name="ㅇㄹ" localSheetId="15" hidden="1">#REF!</definedName>
    <definedName name="ㅇㄹ" localSheetId="13" hidden="1">#REF!</definedName>
    <definedName name="ㅇㄹ" localSheetId="20" hidden="1">#REF!</definedName>
    <definedName name="ㅇㄹ" localSheetId="21" hidden="1">#REF!</definedName>
    <definedName name="ㅇㄹ" hidden="1">#REF!</definedName>
    <definedName name="ㅇㄹㄴㅁㅎㅁㄴ" hidden="1">{#N/A,"수불부",FALSE,"사급자재수불서";#N/A,"수불부",FALSE,"사급자재수불서"}</definedName>
    <definedName name="ㅇㄹㄹ" localSheetId="14" hidden="1">#REF!</definedName>
    <definedName name="ㅇㄹㄹ" localSheetId="23" hidden="1">#REF!</definedName>
    <definedName name="ㅇㄹㄹ" localSheetId="15" hidden="1">#REF!</definedName>
    <definedName name="ㅇㄹㄹ" localSheetId="13" hidden="1">#REF!</definedName>
    <definedName name="ㅇㄹㄹ" localSheetId="20" hidden="1">#REF!</definedName>
    <definedName name="ㅇㄹㄹ" localSheetId="21" hidden="1">#REF!</definedName>
    <definedName name="ㅇㄹㄹ" hidden="1">#REF!</definedName>
    <definedName name="ㅇㄹㄹㅇ" hidden="1">{#N/A,#N/A,FALSE,"2~8번"}</definedName>
    <definedName name="ㅇㄹㅇ" hidden="1">{#N/A,#N/A,FALSE,"운반시간"}</definedName>
    <definedName name="ㅇㄹㅇㄹ" localSheetId="14" hidden="1">#REF!</definedName>
    <definedName name="ㅇㄹㅇㄹ" localSheetId="23" hidden="1">#REF!</definedName>
    <definedName name="ㅇㄹㅇㄹ" localSheetId="15" hidden="1">#REF!</definedName>
    <definedName name="ㅇㄹㅇㄹ" localSheetId="13" hidden="1">#REF!</definedName>
    <definedName name="ㅇㄹㅇㄹ" localSheetId="20" hidden="1">#REF!</definedName>
    <definedName name="ㅇㄹㅇㄹ" localSheetId="21" hidden="1">#REF!</definedName>
    <definedName name="ㅇㄹㅇㄹ" hidden="1">#REF!</definedName>
    <definedName name="ㅇ루ㅠ류" hidden="1">{#N/A,#N/A,FALSE,"단가표지"}</definedName>
    <definedName name="ㅇㄻㄴㅀ" hidden="1">{#N/A,"수불부",FALSE,"사급자재수불서";#N/A,"수불부",FALSE,"사급자재수불서"}</definedName>
    <definedName name="ㅇㄻㄴㅇㄻㄴㅇㄹ" localSheetId="14" hidden="1">#REF!</definedName>
    <definedName name="ㅇㄻㄴㅇㄻㄴㅇㄹ" localSheetId="23" hidden="1">#REF!</definedName>
    <definedName name="ㅇㄻㄴㅇㄻㄴㅇㄹ" localSheetId="15" hidden="1">#REF!</definedName>
    <definedName name="ㅇㄻㄴㅇㄻㄴㅇㄹ" localSheetId="13" hidden="1">#REF!</definedName>
    <definedName name="ㅇㄻㄴㅇㄻㄴㅇㄹ" localSheetId="20" hidden="1">#REF!</definedName>
    <definedName name="ㅇㄻㄴㅇㄻㄴㅇㄹ" localSheetId="21" hidden="1">#REF!</definedName>
    <definedName name="ㅇㄻㄴㅇㄻㄴㅇㄹ" hidden="1">#REF!</definedName>
    <definedName name="ㅇㅁㄴㅇ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ㅇㅁㄶㄴㅇㅁㅀㅇㄴ" hidden="1">{#N/A,"수불부",FALSE,"사급자재수불서";#N/A,"수불부",FALSE,"사급자재수불서"}</definedName>
    <definedName name="ㅇㅇ" hidden="1">{#N/A,#N/A,FALSE,"속도"}</definedName>
    <definedName name="ㅇㅇㄹ" localSheetId="14" hidden="1">#REF!</definedName>
    <definedName name="ㅇㅇㄹ" localSheetId="23" hidden="1">#REF!</definedName>
    <definedName name="ㅇㅇㄹ" localSheetId="15" hidden="1">#REF!</definedName>
    <definedName name="ㅇㅇㄹ" localSheetId="13" hidden="1">#REF!</definedName>
    <definedName name="ㅇㅇㄹ" localSheetId="20" hidden="1">#REF!</definedName>
    <definedName name="ㅇㅇㄹ" localSheetId="21" hidden="1">#REF!</definedName>
    <definedName name="ㅇㅇㄹ" hidden="1">#REF!</definedName>
    <definedName name="ㅇㅇㅇ" hidden="1">{#N/A,#N/A,FALSE,"배수1"}</definedName>
    <definedName name="ㅇㅇㅇㅇ" localSheetId="14" hidden="1">[16]조명시설!#REF!</definedName>
    <definedName name="ㅇㅇㅇㅇ" localSheetId="23" hidden="1">[16]조명시설!#REF!</definedName>
    <definedName name="ㅇㅇㅇㅇ" localSheetId="15" hidden="1">[16]조명시설!#REF!</definedName>
    <definedName name="ㅇㅇㅇㅇ" localSheetId="13" hidden="1">[16]조명시설!#REF!</definedName>
    <definedName name="ㅇㅇㅇㅇ" localSheetId="20" hidden="1">[16]조명시설!#REF!</definedName>
    <definedName name="ㅇㅇㅇㅇ" localSheetId="21" hidden="1">[16]조명시설!#REF!</definedName>
    <definedName name="ㅇㅇㅇㅇ" hidden="1">[16]조명시설!#REF!</definedName>
    <definedName name="ㅇㅇㅇㅇㅇㅇ" hidden="1">{#N/A,#N/A,FALSE,"조골재"}</definedName>
    <definedName name="ㅇㅈㄷㅄㅂㅈㄷㄱ" localSheetId="14" hidden="1">#REF!</definedName>
    <definedName name="ㅇㅈㄷㅄㅂㅈㄷㄱ" localSheetId="23" hidden="1">#REF!</definedName>
    <definedName name="ㅇㅈㄷㅄㅂㅈㄷㄱ" localSheetId="15" hidden="1">#REF!</definedName>
    <definedName name="ㅇㅈㄷㅄㅂㅈㄷㄱ" localSheetId="13" hidden="1">#REF!</definedName>
    <definedName name="ㅇㅈㄷㅄㅂㅈㄷㄱ" localSheetId="20" hidden="1">#REF!</definedName>
    <definedName name="ㅇㅈㄷㅄㅂㅈㄷㄱ" localSheetId="21" hidden="1">#REF!</definedName>
    <definedName name="ㅇㅈㄷㅄㅂㅈㄷㄱ" hidden="1">#REF!</definedName>
    <definedName name="ㅇㅎㅁㅇㅎㄴㅇㅁ" hidden="1">{#N/A,"수불부",FALSE,"사급자재수불서";#N/A,"수불부",FALSE,"사급자재수불서"}</definedName>
    <definedName name="아랑러ㅏㅇㄴㄹ" hidden="1">{#N/A,#N/A,TRUE,"단가";#N/A,#N/A,TRUE,"말뚝자재비";#N/A,#N/A,TRUE,"말뚝이음(전기용접)";#N/A,#N/A,TRUE,"말뚝두부 보강 (전기용접)";#N/A,#N/A,TRUE,"방음벽기초말뚝두부 보강";#N/A,#N/A,TRUE,"화명1항타비";#N/A,#N/A,TRUE,"화명5항타비";#N/A,#N/A,TRUE,"화명7항타비";#N/A,#N/A,TRUE,"화명3항타비";#N/A,#N/A,TRUE,"화명6항타비";#N/A,#N/A,TRUE,"화명8항타비";#N/A,#N/A,TRUE,"서제항타비";#N/A,#N/A,TRUE,"의성항타비";#N/A,#N/A,TRUE,"방음벽D=609.6항타비";#N/A,#N/A,TRUE,"방음벽D=406.4항타비"}</definedName>
    <definedName name="아스콘2" localSheetId="14" hidden="1">[25]조명시설!#REF!</definedName>
    <definedName name="아스콘2" localSheetId="23" hidden="1">[25]조명시설!#REF!</definedName>
    <definedName name="아스콘2" localSheetId="15" hidden="1">[25]조명시설!#REF!</definedName>
    <definedName name="아스콘2" localSheetId="13" hidden="1">[25]조명시설!#REF!</definedName>
    <definedName name="아스콘2" localSheetId="20" hidden="1">[25]조명시설!#REF!</definedName>
    <definedName name="아스콘2" localSheetId="21" hidden="1">[25]조명시설!#REF!</definedName>
    <definedName name="아스콘2" hidden="1">[25]조명시설!#REF!</definedName>
    <definedName name="아스콘깨기" hidden="1">{#N/A,#N/A,FALSE,"골재소요량";#N/A,#N/A,FALSE,"골재소요량"}</definedName>
    <definedName name="아앙아" hidden="1">{#N/A,#N/A,FALSE,"전력간선"}</definedName>
    <definedName name="아ㅏ" hidden="1">{#N/A,#N/A,FALSE,"조골재"}</definedName>
    <definedName name="암거" localSheetId="14" hidden="1">#REF!</definedName>
    <definedName name="암거" localSheetId="23" hidden="1">#REF!</definedName>
    <definedName name="암거" localSheetId="15" hidden="1">#REF!</definedName>
    <definedName name="암거" localSheetId="13" hidden="1">#REF!</definedName>
    <definedName name="암거" localSheetId="20" hidden="1">#REF!</definedName>
    <definedName name="암거" localSheetId="21" hidden="1">#REF!</definedName>
    <definedName name="암거" hidden="1">#REF!</definedName>
    <definedName name="암거날개벽" localSheetId="14" hidden="1">[26]덕전리!#REF!</definedName>
    <definedName name="암거날개벽" localSheetId="23" hidden="1">[26]덕전리!#REF!</definedName>
    <definedName name="암거날개벽" localSheetId="15" hidden="1">[26]덕전리!#REF!</definedName>
    <definedName name="암거날개벽" localSheetId="13" hidden="1">[26]덕전리!#REF!</definedName>
    <definedName name="암거날개벽" localSheetId="20" hidden="1">[26]덕전리!#REF!</definedName>
    <definedName name="암거날개벽" localSheetId="21" hidden="1">[26]덕전리!#REF!</definedName>
    <definedName name="암거날개벽" hidden="1">[26]덕전리!#REF!</definedName>
    <definedName name="양기용" hidden="1">{#N/A,#N/A,FALSE,"월공사비집계표양식 (7)";#N/A,#N/A,FALSE,"월공사비집계표양식 (7)"}</definedName>
    <definedName name="양재승2222222" localSheetId="14" hidden="1">[27]차액보증!#REF!</definedName>
    <definedName name="양재승2222222" localSheetId="23" hidden="1">[27]차액보증!#REF!</definedName>
    <definedName name="양재승2222222" localSheetId="15" hidden="1">[27]차액보증!#REF!</definedName>
    <definedName name="양재승2222222" localSheetId="13" hidden="1">[27]차액보증!#REF!</definedName>
    <definedName name="양재승2222222" localSheetId="20" hidden="1">[27]차액보증!#REF!</definedName>
    <definedName name="양재승2222222" localSheetId="21" hidden="1">[27]차액보증!#REF!</definedName>
    <definedName name="양재승2222222" hidden="1">[27]차액보증!#REF!</definedName>
    <definedName name="어랑너ㅣㄹㄴㅇ" hidden="1">{#N/A,"수불부",FALSE,"사급자재수불서";#N/A,"수불부",FALSE,"사급자재수불서"}</definedName>
    <definedName name="어ㅏㅇ" localSheetId="14" hidden="1">[10]날개벽수량표!#REF!</definedName>
    <definedName name="어ㅏㅇ" localSheetId="23" hidden="1">[10]날개벽수량표!#REF!</definedName>
    <definedName name="어ㅏㅇ" localSheetId="15" hidden="1">[10]날개벽수량표!#REF!</definedName>
    <definedName name="어ㅏㅇ" localSheetId="13" hidden="1">[10]날개벽수량표!#REF!</definedName>
    <definedName name="어ㅏㅇ" localSheetId="20" hidden="1">[10]날개벽수량표!#REF!</definedName>
    <definedName name="어ㅏㅇ" localSheetId="21" hidden="1">[10]날개벽수량표!#REF!</definedName>
    <definedName name="어ㅏㅇ" hidden="1">[10]날개벽수량표!#REF!</definedName>
    <definedName name="억이상" hidden="1">{#N/A,#N/A,FALSE,"2~8번"}</definedName>
    <definedName name="업체" localSheetId="14" hidden="1">#REF!</definedName>
    <definedName name="업체" localSheetId="23" hidden="1">#REF!</definedName>
    <definedName name="업체" localSheetId="15" hidden="1">#REF!</definedName>
    <definedName name="업체" localSheetId="13" hidden="1">#REF!</definedName>
    <definedName name="업체" localSheetId="20" hidden="1">#REF!</definedName>
    <definedName name="업체" localSheetId="21" hidden="1">#REF!</definedName>
    <definedName name="업체" hidden="1">#REF!</definedName>
    <definedName name="업체형틀" hidden="1">{#N/A,#N/A,FALSE,"월공사비집계표양식 (7)";#N/A,#N/A,FALSE,"월공사비집계표양식 (7)"}</definedName>
    <definedName name="연경1교" hidden="1">{#N/A,#N/A,FALSE,"단면 제원"}</definedName>
    <definedName name="연경1교1" hidden="1">{#N/A,#N/A,FALSE,"단면 제원"}</definedName>
    <definedName name="연습" hidden="1">{#N/A,#N/A,TRUE,"총괄"}</definedName>
    <definedName name="염색기술3" hidden="1">{#N/A,#N/A,TRUE,"손익보고"}</definedName>
    <definedName name="영원무역" hidden="1">{#N/A,#N/A,TRUE,"총괄"}</definedName>
    <definedName name="예산" hidden="1">{#N/A,#N/A,TRUE,"손익보고"}</definedName>
    <definedName name="예산서" hidden="1">{#N/A,#N/A,FALSE,"집계";#N/A,#N/A,FALSE,"표지";#N/A,#N/A,FALSE,"터빈집계";#N/A,#N/A,FALSE,"터빈내역";#N/A,#N/A,FALSE,"주제어집계";#N/A,#N/A,FALSE,"주제어내역";#N/A,#N/A,FALSE,"보일러집계";#N/A,#N/A,FALSE,"보일러내역";#N/A,#N/A,FALSE,"별표19";#N/A,#N/A,FALSE,"정산신규품";#N/A,#N/A,FALSE,"신규별표";#N/A,#N/A,FALSE,"골재 ";#N/A,#N/A,FALSE,"운반비"}</definedName>
    <definedName name="예신사" hidden="1">{#N/A,#N/A,FALSE,"집계";#N/A,#N/A,FALSE,"표지";#N/A,#N/A,FALSE,"터빈집계";#N/A,#N/A,FALSE,"터빈내역";#N/A,#N/A,FALSE,"주제어집계";#N/A,#N/A,FALSE,"주제어내역";#N/A,#N/A,FALSE,"보일러집계";#N/A,#N/A,FALSE,"보일러내역";#N/A,#N/A,FALSE,"별표19";#N/A,#N/A,FALSE,"정산신규품";#N/A,#N/A,FALSE,"신규별표";#N/A,#N/A,FALSE,"골재 ";#N/A,#N/A,FALSE,"운반비"}</definedName>
    <definedName name="오" hidden="1">[9]실행철강하도!$A$1:$A$4</definedName>
    <definedName name="오리지널" hidden="1">{#N/A,#N/A,FALSE,"토공2"}</definedName>
    <definedName name="오토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오폐수시설" hidden="1">{#N/A,#N/A,FALSE,"명세표"}</definedName>
    <definedName name="옥외공사" hidden="1">{#N/A,#N/A,FALSE,"이태원철근"}</definedName>
    <definedName name="옥외대비" hidden="1">{#N/A,#N/A,FALSE,"이태원철근"}</definedName>
    <definedName name="옹벼집계" hidden="1">{#N/A,#N/A,FALSE,"혼합골재"}</definedName>
    <definedName name="옹벽단위" localSheetId="14" hidden="1">[28]날개벽수량표!#REF!</definedName>
    <definedName name="옹벽단위" localSheetId="23" hidden="1">[28]날개벽수량표!#REF!</definedName>
    <definedName name="옹벽단위" localSheetId="15" hidden="1">[28]날개벽수량표!#REF!</definedName>
    <definedName name="옹벽단위" localSheetId="13" hidden="1">[28]날개벽수량표!#REF!</definedName>
    <definedName name="옹벽단위" localSheetId="20" hidden="1">[28]날개벽수량표!#REF!</definedName>
    <definedName name="옹벽단위" localSheetId="21" hidden="1">[28]날개벽수량표!#REF!</definedName>
    <definedName name="옹벽단위" hidden="1">[28]날개벽수량표!#REF!</definedName>
    <definedName name="옹벽수량집계표총괄" hidden="1">{#N/A,#N/A,FALSE,"혼합골재"}</definedName>
    <definedName name="옹벽지" hidden="1">{#N/A,#N/A,FALSE,"혼합골재"}</definedName>
    <definedName name="옹ㅇ벽" localSheetId="14" hidden="1">[29]날개벽수량표!#REF!</definedName>
    <definedName name="옹ㅇ벽" localSheetId="23" hidden="1">[29]날개벽수량표!#REF!</definedName>
    <definedName name="옹ㅇ벽" localSheetId="15" hidden="1">[29]날개벽수량표!#REF!</definedName>
    <definedName name="옹ㅇ벽" localSheetId="13" hidden="1">[29]날개벽수량표!#REF!</definedName>
    <definedName name="옹ㅇ벽" localSheetId="20" hidden="1">[29]날개벽수량표!#REF!</definedName>
    <definedName name="옹ㅇ벽" localSheetId="21" hidden="1">[29]날개벽수량표!#REF!</definedName>
    <definedName name="옹ㅇ벽" hidden="1">[29]날개벽수량표!#REF!</definedName>
    <definedName name="용동" hidden="1">{#N/A,#N/A,FALSE,"골재소요량";#N/A,#N/A,FALSE,"골재소요량"}</definedName>
    <definedName name="용동교" hidden="1">{#N/A,#N/A,FALSE,"배수1"}</definedName>
    <definedName name="원가1" hidden="1">{#N/A,#N/A,FALSE,"현장 NCR 분석";#N/A,#N/A,FALSE,"현장품질감사";#N/A,#N/A,FALSE,"현장품질감사"}</definedName>
    <definedName name="원남내역" hidden="1">[30]실행철강하도!$A$1:$A$4</definedName>
    <definedName name="월곡제TBM" hidden="1">{#N/A,#N/A,FALSE,"골재소요량";#N/A,#N/A,FALSE,"골재소요량"}</definedName>
    <definedName name="월드건설" hidden="1">{#N/A,#N/A,FALSE,"이태원철근"}</definedName>
    <definedName name="유" hidden="1">{#N/A,#N/A,FALSE,"월공사비집계표양식 (7)";#N/A,#N/A,FALSE,"월공사비집계표양식 (7)"}</definedName>
    <definedName name="유문" hidden="1">{#N/A,#N/A,FALSE,"월공사비집계표양식 (7)";#N/A,#N/A,FALSE,"월공사비집계표양식 (7)"}</definedName>
    <definedName name="의" hidden="1">{#N/A,#N/A,FALSE,"운반시간"}</definedName>
    <definedName name="이강" hidden="1">{#N/A,#N/A,FALSE,"월공사비집계표양식 (7)";#N/A,#N/A,FALSE,"월공사비집계표양식 (7)"}</definedName>
    <definedName name="이강환" hidden="1">{#N/A,#N/A,FALSE,"월공사비집계표양식 (7)";#N/A,#N/A,FALSE,"월공사비집계표양식 (7)"}</definedName>
    <definedName name="이동" hidden="1">{#N/A,#N/A,FALSE,"조골재"}</definedName>
    <definedName name="이정" hidden="1">{#N/A,#N/A,FALSE,"2~8번"}</definedName>
    <definedName name="이종구" hidden="1">{#N/A,#N/A,FALSE,"배수1"}</definedName>
    <definedName name="이창채" hidden="1">{#N/A,#N/A,TRUE,"손익보고"}</definedName>
    <definedName name="일" hidden="1">[9]실행철강하도!$A$1:$A$4</definedName>
    <definedName name="일반개구부" hidden="1">{"stand",#N/A,TRUE,"공종단가";"mtrvl",#N/A,TRUE,"단가산출";"gis170vl",#N/A,TRUE,"단가산출";"gis23vl",#N/A,TRUE,"단가산출";"cpdlavl",#N/A,TRUE,"단가산출";"BUSVL",#N/A,TRUE,"단가산출";"CABLE",#N/A,TRUE,"단가산출";"MTRST",#N/A,TRUE,"MTR품";"GIS170ST",#N/A,TRUE,"170GIS품";"GIS23ST",#N/A,TRUE,"25.8GIS품";"GITAST",#N/A,TRUE,"잡설비품";"STST",#N/A,TRUE,"표준공종"}</definedName>
    <definedName name="일반부" hidden="1">{#N/A,#N/A,FALSE,"조골재"}</definedName>
    <definedName name="일위목록ㅍㅅ" localSheetId="14" hidden="1">#REF!</definedName>
    <definedName name="일위목록ㅍㅅ" localSheetId="23" hidden="1">#REF!</definedName>
    <definedName name="일위목록ㅍㅅ" localSheetId="15" hidden="1">#REF!</definedName>
    <definedName name="일위목록ㅍㅅ" localSheetId="13" hidden="1">#REF!</definedName>
    <definedName name="일위목록ㅍㅅ" localSheetId="20" hidden="1">#REF!</definedName>
    <definedName name="일위목록ㅍㅅ" localSheetId="21" hidden="1">#REF!</definedName>
    <definedName name="일위목록ㅍㅅ" hidden="1">#REF!</definedName>
    <definedName name="일집" localSheetId="14" hidden="1">#REF!</definedName>
    <definedName name="일집" localSheetId="23" hidden="1">#REF!</definedName>
    <definedName name="일집" localSheetId="15" hidden="1">#REF!</definedName>
    <definedName name="일집" localSheetId="13" hidden="1">#REF!</definedName>
    <definedName name="일집" localSheetId="20" hidden="1">#REF!</definedName>
    <definedName name="일집" localSheetId="21" hidden="1">#REF!</definedName>
    <definedName name="일집" hidden="1">#REF!</definedName>
    <definedName name="임시1" hidden="1">{#N/A,#N/A,FALSE,"전력간선"}</definedName>
    <definedName name="임시2" hidden="1">{#N/A,#N/A,FALSE,"전력간선"}</definedName>
    <definedName name="임실보조" hidden="1">{#N/A,#N/A,TRUE,"1";#N/A,#N/A,TRUE,"2";#N/A,#N/A,TRUE,"3";#N/A,#N/A,TRUE,"4";#N/A,#N/A,TRUE,"5";#N/A,#N/A,TRUE,"6";#N/A,#N/A,TRUE,"7"}</definedName>
    <definedName name="ㅈㄱ" hidden="1">{#N/A,#N/A,FALSE,"조골재"}</definedName>
    <definedName name="ㅈㄷㄱㄷㄱㄷ" hidden="1">{"'용역비'!$A$4:$C$8"}</definedName>
    <definedName name="ㅈㄷㄻㅇㄹ" localSheetId="14" hidden="1">#REF!</definedName>
    <definedName name="ㅈㄷㄻㅇㄹ" localSheetId="23" hidden="1">#REF!</definedName>
    <definedName name="ㅈㄷㄻㅇㄹ" localSheetId="15" hidden="1">#REF!</definedName>
    <definedName name="ㅈㄷㄻㅇㄹ" localSheetId="13" hidden="1">#REF!</definedName>
    <definedName name="ㅈㄷㄻㅇㄹ" localSheetId="20" hidden="1">#REF!</definedName>
    <definedName name="ㅈㄷㄻㅇㄹ" localSheetId="21" hidden="1">#REF!</definedName>
    <definedName name="ㅈㄷㄻㅇㄹ" hidden="1">#REF!</definedName>
    <definedName name="ㅈㄷㄻㅈ" localSheetId="14" hidden="1">#REF!</definedName>
    <definedName name="ㅈㄷㄻㅈ" localSheetId="23" hidden="1">#REF!</definedName>
    <definedName name="ㅈㄷㄻㅈ" localSheetId="15" hidden="1">#REF!</definedName>
    <definedName name="ㅈㄷㄻㅈ" localSheetId="13" hidden="1">#REF!</definedName>
    <definedName name="ㅈㄷㄻㅈ" localSheetId="20" hidden="1">#REF!</definedName>
    <definedName name="ㅈㄷㄻㅈ" localSheetId="21" hidden="1">#REF!</definedName>
    <definedName name="ㅈㄷㄻㅈ" hidden="1">#REF!</definedName>
    <definedName name="ㅈㅂ" hidden="1">{#N/A,#N/A,FALSE,"골재소요량";#N/A,#N/A,FALSE,"골재소요량"}</definedName>
    <definedName name="ㅈㅈ" hidden="1">{#N/A,#N/A,FALSE,"표지목차"}</definedName>
    <definedName name="ㅈㅈㅈ" hidden="1">{#N/A,#N/A,FALSE,"조골재"}</definedName>
    <definedName name="ㅈㅈㅈㅈ" hidden="1">{#N/A,#N/A,FALSE,"명세표"}</definedName>
    <definedName name="자미" hidden="1">{#N/A,#N/A,FALSE,"명세표"}</definedName>
    <definedName name="자재단가근거" localSheetId="14" hidden="1">#REF!</definedName>
    <definedName name="자재단가근거" localSheetId="23" hidden="1">#REF!</definedName>
    <definedName name="자재단가근거" localSheetId="15" hidden="1">#REF!</definedName>
    <definedName name="자재단가근거" localSheetId="13" hidden="1">#REF!</definedName>
    <definedName name="자재단가근거" localSheetId="20" hidden="1">#REF!</definedName>
    <definedName name="자재단가근거" localSheetId="21" hidden="1">#REF!</definedName>
    <definedName name="자재단가근거" hidden="1">#REF!</definedName>
    <definedName name="재료2" hidden="1">{"stand",#N/A,TRUE,"공종단가";"mtrvl",#N/A,TRUE,"단가산출";"gis170vl",#N/A,TRUE,"단가산출";"gis23vl",#N/A,TRUE,"단가산출";"cpdlavl",#N/A,TRUE,"단가산출";"BUSVL",#N/A,TRUE,"단가산출";"CABLE",#N/A,TRUE,"단가산출";"MTRST",#N/A,TRUE,"MTR품";"GIS170ST",#N/A,TRUE,"170GIS품";"GIS23ST",#N/A,TRUE,"25.8GIS품";"GITAST",#N/A,TRUE,"잡설비품";"STST",#N/A,TRUE,"표준공종"}</definedName>
    <definedName name="적용" hidden="1">{#N/A,#N/A,FALSE,"현장 NCR 분석";#N/A,#N/A,FALSE,"현장품질감사";#N/A,#N/A,FALSE,"현장품질감사"}</definedName>
    <definedName name="적용내역1" hidden="1">{#N/A,#N/A,FALSE,"현장 NCR 분석";#N/A,#N/A,FALSE,"현장품질감사";#N/A,#N/A,FALSE,"현장품질감사"}</definedName>
    <definedName name="적용내역내역" hidden="1">{#N/A,#N/A,FALSE,"현장 NCR 분석";#N/A,#N/A,FALSE,"현장품질감사";#N/A,#N/A,FALSE,"현장품질감사"}</definedName>
    <definedName name="절" localSheetId="14" hidden="1">#REF!</definedName>
    <definedName name="절" localSheetId="23" hidden="1">#REF!</definedName>
    <definedName name="절" localSheetId="15" hidden="1">#REF!</definedName>
    <definedName name="절" localSheetId="13" hidden="1">#REF!</definedName>
    <definedName name="절" localSheetId="20" hidden="1">#REF!</definedName>
    <definedName name="절" localSheetId="21" hidden="1">#REF!</definedName>
    <definedName name="절" hidden="1">#REF!</definedName>
    <definedName name="제수문" localSheetId="14" hidden="1">#REF!</definedName>
    <definedName name="제수문" localSheetId="23" hidden="1">#REF!</definedName>
    <definedName name="제수문" localSheetId="15" hidden="1">#REF!</definedName>
    <definedName name="제수문" localSheetId="13" hidden="1">#REF!</definedName>
    <definedName name="제수문" localSheetId="20" hidden="1">#REF!</definedName>
    <definedName name="제수문" localSheetId="21" hidden="1">#REF!</definedName>
    <definedName name="제수문" hidden="1">#REF!</definedName>
    <definedName name="조정" hidden="1">{#N/A,#N/A,FALSE,"조골재"}</definedName>
    <definedName name="주경기장" hidden="1">{#N/A,#N/A,FALSE,"표지"}</definedName>
    <definedName name="중개태교" hidden="1">{#N/A,#N/A,FALSE,"2~8번"}</definedName>
    <definedName name="중량산출" hidden="1">{#N/A,#N/A,FALSE,"Sheet1"}</definedName>
    <definedName name="중앙건설대외공문" localSheetId="14" hidden="1">#REF!</definedName>
    <definedName name="중앙건설대외공문" localSheetId="23" hidden="1">#REF!</definedName>
    <definedName name="중앙건설대외공문" localSheetId="15" hidden="1">#REF!</definedName>
    <definedName name="중앙건설대외공문" localSheetId="13" hidden="1">#REF!</definedName>
    <definedName name="중앙건설대외공문" localSheetId="20" hidden="1">#REF!</definedName>
    <definedName name="중앙건설대외공문" localSheetId="21" hidden="1">#REF!</definedName>
    <definedName name="중앙건설대외공문" hidden="1">#REF!</definedName>
    <definedName name="중추2교대거푸집집계" hidden="1">{#N/A,#N/A,FALSE,"배수1"}</definedName>
    <definedName name="지수내역1" localSheetId="14" hidden="1">#REF!</definedName>
    <definedName name="지수내역1" localSheetId="23" hidden="1">#REF!</definedName>
    <definedName name="지수내역1" localSheetId="15" hidden="1">#REF!</definedName>
    <definedName name="지수내역1" localSheetId="13" hidden="1">#REF!</definedName>
    <definedName name="지수내역1" localSheetId="20" hidden="1">#REF!</definedName>
    <definedName name="지수내역1" localSheetId="21" hidden="1">#REF!</definedName>
    <definedName name="지수내역1" hidden="1">#REF!</definedName>
    <definedName name="진" hidden="1">{#N/A,#N/A,FALSE,"2~8번"}</definedName>
    <definedName name="집계3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집수정" hidden="1">{#N/A,#N/A,FALSE,"토공2"}</definedName>
    <definedName name="집수정1" hidden="1">{#N/A,#N/A,FALSE,"배수1"}</definedName>
    <definedName name="집수정1최종" hidden="1">{#N/A,#N/A,FALSE,"2~8번"}</definedName>
    <definedName name="집수정토공" localSheetId="14" hidden="1">[31]날개벽수량표!#REF!</definedName>
    <definedName name="집수정토공" localSheetId="23" hidden="1">[31]날개벽수량표!#REF!</definedName>
    <definedName name="집수정토공" localSheetId="15" hidden="1">[31]날개벽수량표!#REF!</definedName>
    <definedName name="집수정토공" localSheetId="13" hidden="1">[31]날개벽수량표!#REF!</definedName>
    <definedName name="집수정토공" localSheetId="20" hidden="1">[31]날개벽수량표!#REF!</definedName>
    <definedName name="집수정토공" localSheetId="21" hidden="1">[31]날개벽수량표!#REF!</definedName>
    <definedName name="집수정토공" hidden="1">[31]날개벽수량표!#REF!</definedName>
    <definedName name="ㅊㅍ" localSheetId="14" hidden="1">#REF!</definedName>
    <definedName name="ㅊㅍ" localSheetId="23" hidden="1">#REF!</definedName>
    <definedName name="ㅊㅍ" localSheetId="15" hidden="1">#REF!</definedName>
    <definedName name="ㅊㅍ" localSheetId="13" hidden="1">#REF!</definedName>
    <definedName name="ㅊㅍ" localSheetId="20" hidden="1">#REF!</definedName>
    <definedName name="ㅊㅍ" localSheetId="21" hidden="1">#REF!</definedName>
    <definedName name="ㅊㅍ" hidden="1">#REF!</definedName>
    <definedName name="차차" localSheetId="14" hidden="1">[32]조명시설!#REF!</definedName>
    <definedName name="차차" localSheetId="23" hidden="1">[32]조명시설!#REF!</definedName>
    <definedName name="차차" localSheetId="15" hidden="1">[32]조명시설!#REF!</definedName>
    <definedName name="차차" localSheetId="13" hidden="1">[32]조명시설!#REF!</definedName>
    <definedName name="차차" localSheetId="20" hidden="1">[32]조명시설!#REF!</definedName>
    <definedName name="차차" localSheetId="21" hidden="1">[32]조명시설!#REF!</definedName>
    <definedName name="차차" hidden="1">[32]조명시설!#REF!</definedName>
    <definedName name="찰샇기" localSheetId="14" hidden="1">#REF!</definedName>
    <definedName name="찰샇기" localSheetId="23" hidden="1">#REF!</definedName>
    <definedName name="찰샇기" localSheetId="15" hidden="1">#REF!</definedName>
    <definedName name="찰샇기" localSheetId="13" hidden="1">#REF!</definedName>
    <definedName name="찰샇기" localSheetId="20" hidden="1">#REF!</definedName>
    <definedName name="찰샇기" localSheetId="21" hidden="1">#REF!</definedName>
    <definedName name="찰샇기" hidden="1">#REF!</definedName>
    <definedName name="천연공사갑지" localSheetId="14" hidden="1">#REF!</definedName>
    <definedName name="천연공사갑지" localSheetId="23" hidden="1">#REF!</definedName>
    <definedName name="천연공사갑지" localSheetId="15" hidden="1">#REF!</definedName>
    <definedName name="천연공사갑지" localSheetId="13" hidden="1">#REF!</definedName>
    <definedName name="천연공사갑지" localSheetId="20" hidden="1">#REF!</definedName>
    <definedName name="천연공사갑지" localSheetId="21" hidden="1">#REF!</definedName>
    <definedName name="천연공사갑지" hidden="1">#REF!</definedName>
    <definedName name="철2" hidden="1">{#N/A,#N/A,FALSE,"혼합골재"}</definedName>
    <definedName name="철거" localSheetId="14" hidden="1">#REF!</definedName>
    <definedName name="철거" localSheetId="23" hidden="1">#REF!</definedName>
    <definedName name="철거" localSheetId="15" hidden="1">#REF!</definedName>
    <definedName name="철거" localSheetId="13" hidden="1">#REF!</definedName>
    <definedName name="철거" localSheetId="20" hidden="1">#REF!</definedName>
    <definedName name="철거" localSheetId="21" hidden="1">#REF!</definedName>
    <definedName name="철거" hidden="1">#REF!</definedName>
    <definedName name="철골" hidden="1">{#N/A,#N/A,FALSE,"Sheet1"}</definedName>
    <definedName name="철골협의" hidden="1">{#N/A,#N/A,FALSE,"현장 NCR 분석";#N/A,#N/A,FALSE,"현장품질감사";#N/A,#N/A,FALSE,"현장품질감사"}</definedName>
    <definedName name="철근총괄1" hidden="1">{#N/A,#N/A,FALSE,"표지목차"}</definedName>
    <definedName name="총공" hidden="1">{#N/A,#N/A,FALSE,"운반시간"}</definedName>
    <definedName name="총괄MOTOR" localSheetId="14" hidden="1">#REF!</definedName>
    <definedName name="총괄MOTOR" localSheetId="23" hidden="1">#REF!</definedName>
    <definedName name="총괄MOTOR" localSheetId="15" hidden="1">#REF!</definedName>
    <definedName name="총괄MOTOR" localSheetId="13" hidden="1">#REF!</definedName>
    <definedName name="총괄MOTOR" localSheetId="20" hidden="1">#REF!</definedName>
    <definedName name="총괄MOTOR" localSheetId="21" hidden="1">#REF!</definedName>
    <definedName name="총괄MOTOR" hidden="1">#REF!</definedName>
    <definedName name="총집계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측구조서" hidden="1">{#N/A,#N/A,FALSE,"2~8번"}</definedName>
    <definedName name="칠곡" hidden="1">{#N/A,#N/A,TRUE,"손익보고"}</definedName>
    <definedName name="ㅋ" hidden="1">{#N/A,#N/A,FALSE,"조골재"}</definedName>
    <definedName name="ㅋㅁ" hidden="1">{#N/A,#N/A,FALSE,"명세표"}</definedName>
    <definedName name="ㅋㅋ" localSheetId="14" hidden="1">'[33]000000'!#REF!</definedName>
    <definedName name="ㅋㅋ" localSheetId="23" hidden="1">'[33]000000'!#REF!</definedName>
    <definedName name="ㅋㅋ" localSheetId="15" hidden="1">'[33]000000'!#REF!</definedName>
    <definedName name="ㅋㅋ" localSheetId="13" hidden="1">'[33]000000'!#REF!</definedName>
    <definedName name="ㅋㅋ" localSheetId="20" hidden="1">'[33]000000'!#REF!</definedName>
    <definedName name="ㅋㅋ" localSheetId="21" hidden="1">'[33]000000'!#REF!</definedName>
    <definedName name="ㅋㅋ" hidden="1">'[33]000000'!#REF!</definedName>
    <definedName name="ㅋㅌㅊㄹ" hidden="1">{#N/A,#N/A,FALSE,"조골재"}</definedName>
    <definedName name="콘크리트2" localSheetId="14" hidden="1">#REF!</definedName>
    <definedName name="콘크리트2" localSheetId="23" hidden="1">#REF!</definedName>
    <definedName name="콘크리트2" localSheetId="15" hidden="1">#REF!</definedName>
    <definedName name="콘크리트2" localSheetId="13" hidden="1">#REF!</definedName>
    <definedName name="콘크리트2" localSheetId="20" hidden="1">#REF!</definedName>
    <definedName name="콘크리트2" localSheetId="21" hidden="1">#REF!</definedName>
    <definedName name="콘크리트2" hidden="1">#REF!</definedName>
    <definedName name="ㅌ" hidden="1">{#N/A,#N/A,FALSE,"2~8번"}</definedName>
    <definedName name="ㅌㅊㅀ" hidden="1">{#N/A,#N/A,FALSE,"운반시간"}</definedName>
    <definedName name="태영" hidden="1">{#N/A,#N/A,FALSE,"골재소요량";#N/A,#N/A,FALSE,"골재소요량"}</definedName>
    <definedName name="토" localSheetId="14" hidden="1">#REF!</definedName>
    <definedName name="토" localSheetId="23" hidden="1">#REF!</definedName>
    <definedName name="토" localSheetId="15" hidden="1">#REF!</definedName>
    <definedName name="토" localSheetId="13" hidden="1">#REF!</definedName>
    <definedName name="토" localSheetId="20" hidden="1">#REF!</definedName>
    <definedName name="토" localSheetId="21" hidden="1">#REF!</definedName>
    <definedName name="토" hidden="1">#REF!</definedName>
    <definedName name="토\40" hidden="1">{#N/A,#N/A,FALSE,"토공2"}</definedName>
    <definedName name="토1" hidden="1">{#N/A,#N/A,FALSE,"이정표"}</definedName>
    <definedName name="토2" hidden="1">{#N/A,#N/A,FALSE,"조골재"}</definedName>
    <definedName name="토3" hidden="1">{#N/A,#N/A,FALSE,"구조1"}</definedName>
    <definedName name="토공" hidden="1">{#N/A,#N/A,FALSE,"포장2"}</definedName>
    <definedName name="토공." hidden="1">{#N/A,#N/A,FALSE,"운반시간"}</definedName>
    <definedName name="토공2" hidden="1">{#N/A,#N/A,FALSE,"2~8번"}</definedName>
    <definedName name="토공222" hidden="1">{#N/A,#N/A,FALSE,"토공2"}</definedName>
    <definedName name="토공전체" hidden="1">{#N/A,#N/A,FALSE,"운반시간"}</definedName>
    <definedName name="토공집계" hidden="1">{#N/A,#N/A,FALSE,"단가표지"}</definedName>
    <definedName name="토목" hidden="1">{#N/A,#N/A,FALSE,"골재소요량";#N/A,#N/A,FALSE,"골재소요량"}</definedName>
    <definedName name="토목공사" hidden="1">{#N/A,#N/A,FALSE,"이태원철근"}</definedName>
    <definedName name="토목공사강릉" localSheetId="14" hidden="1">#REF!</definedName>
    <definedName name="토목공사강릉" localSheetId="23" hidden="1">#REF!</definedName>
    <definedName name="토목공사강릉" localSheetId="15" hidden="1">#REF!</definedName>
    <definedName name="토목공사강릉" localSheetId="13" hidden="1">#REF!</definedName>
    <definedName name="토목공사강릉" localSheetId="20" hidden="1">#REF!</definedName>
    <definedName name="토목공사강릉" localSheetId="21" hidden="1">#REF!</definedName>
    <definedName name="토목공사강릉" hidden="1">#REF!</definedName>
    <definedName name="토목설계" hidden="1">{#N/A,#N/A,FALSE,"골재소요량";#N/A,#N/A,FALSE,"골재소요량"}</definedName>
    <definedName name="토목실견적" hidden="1">{#N/A,#N/A,FALSE,"이태원철근"}</definedName>
    <definedName name="토적" localSheetId="14" hidden="1">#REF!</definedName>
    <definedName name="토적" localSheetId="23" hidden="1">#REF!</definedName>
    <definedName name="토적" localSheetId="15" hidden="1">#REF!</definedName>
    <definedName name="토적" localSheetId="13" hidden="1">#REF!</definedName>
    <definedName name="토적" localSheetId="20" hidden="1">#REF!</definedName>
    <definedName name="토적" localSheetId="21" hidden="1">#REF!</definedName>
    <definedName name="토적" hidden="1">#REF!</definedName>
    <definedName name="토적표" localSheetId="14" hidden="1">#REF!</definedName>
    <definedName name="토적표" localSheetId="23" hidden="1">#REF!</definedName>
    <definedName name="토적표" localSheetId="15" hidden="1">#REF!</definedName>
    <definedName name="토적표" localSheetId="13" hidden="1">#REF!</definedName>
    <definedName name="토적표" localSheetId="20" hidden="1">#REF!</definedName>
    <definedName name="토적표" localSheetId="21" hidden="1">#REF!</definedName>
    <definedName name="토적표" hidden="1">#REF!</definedName>
    <definedName name="ㅍ" hidden="1">{#N/A,#N/A,FALSE,"2~8번"}</definedName>
    <definedName name="ㅍㄴㅇㄹ" localSheetId="14" hidden="1">#REF!</definedName>
    <definedName name="ㅍㄴㅇㄹ" localSheetId="23" hidden="1">#REF!</definedName>
    <definedName name="ㅍㄴㅇㄹ" localSheetId="15" hidden="1">#REF!</definedName>
    <definedName name="ㅍㄴㅇㄹ" localSheetId="13" hidden="1">#REF!</definedName>
    <definedName name="ㅍㄴㅇㄹ" localSheetId="20" hidden="1">#REF!</definedName>
    <definedName name="ㅍㄴㅇㄹ" localSheetId="21" hidden="1">#REF!</definedName>
    <definedName name="ㅍㄴㅇㄹ" hidden="1">#REF!</definedName>
    <definedName name="ㅍㅍㅍㅍㄹ" hidden="1">{#N/A,#N/A,FALSE,"운반시간"}</definedName>
    <definedName name="ㅍ표지" hidden="1">{#N/A,#N/A,FALSE,"전열산출서"}</definedName>
    <definedName name="파군재교" hidden="1">{#N/A,#N/A,FALSE,"단면 제원"}</definedName>
    <definedName name="파일" localSheetId="14" hidden="1">#REF!</definedName>
    <definedName name="파일" localSheetId="23" hidden="1">#REF!</definedName>
    <definedName name="파일" localSheetId="15" hidden="1">#REF!</definedName>
    <definedName name="파일" localSheetId="13" hidden="1">#REF!</definedName>
    <definedName name="파일" localSheetId="20" hidden="1">#REF!</definedName>
    <definedName name="파일" localSheetId="21" hidden="1">#REF!</definedName>
    <definedName name="파일" hidden="1">#REF!</definedName>
    <definedName name="판넬" hidden="1">{"'단계별시설공사비'!$A$3:$K$51"}</definedName>
    <definedName name="팔" localSheetId="14" hidden="1">#REF!</definedName>
    <definedName name="팔" localSheetId="23" hidden="1">#REF!</definedName>
    <definedName name="팔" localSheetId="15" hidden="1">#REF!</definedName>
    <definedName name="팔" localSheetId="13" hidden="1">#REF!</definedName>
    <definedName name="팔" localSheetId="20" hidden="1">#REF!</definedName>
    <definedName name="팔" localSheetId="21" hidden="1">#REF!</definedName>
    <definedName name="팔" hidden="1">#REF!</definedName>
    <definedName name="편지기초" hidden="1">{#N/A,#N/A,FALSE,"배수2"}</definedName>
    <definedName name="폐기공" localSheetId="14" hidden="1">[18]날개벽수량표!#REF!</definedName>
    <definedName name="폐기공" localSheetId="23" hidden="1">[18]날개벽수량표!#REF!</definedName>
    <definedName name="폐기공" localSheetId="15" hidden="1">[18]날개벽수량표!#REF!</definedName>
    <definedName name="폐기공" localSheetId="13" hidden="1">[18]날개벽수량표!#REF!</definedName>
    <definedName name="폐기공" localSheetId="20" hidden="1">[18]날개벽수량표!#REF!</definedName>
    <definedName name="폐기공" localSheetId="21" hidden="1">[18]날개벽수량표!#REF!</definedName>
    <definedName name="폐기공" hidden="1">[18]날개벽수량표!#REF!</definedName>
    <definedName name="포장" localSheetId="14" hidden="1">#REF!</definedName>
    <definedName name="포장" localSheetId="23" hidden="1">#REF!</definedName>
    <definedName name="포장" localSheetId="15" hidden="1">#REF!</definedName>
    <definedName name="포장" localSheetId="13" hidden="1">#REF!</definedName>
    <definedName name="포장" localSheetId="20" hidden="1">#REF!</definedName>
    <definedName name="포장" localSheetId="21" hidden="1">#REF!</definedName>
    <definedName name="포장" hidden="1">#REF!</definedName>
    <definedName name="포지머ㅗㄱㄷㅌ킹1" hidden="1">{#N/A,#N/A,FALSE,"표지목차"}</definedName>
    <definedName name="폽장2" hidden="1">{#N/A,#N/A,FALSE,"포장1";#N/A,#N/A,FALSE,"포장1"}</definedName>
    <definedName name="표준공종단가1" hidden="1">{"stand",#N/A,TRUE,"공종단가";"mtrvl",#N/A,TRUE,"단가산출";"gis170vl",#N/A,TRUE,"단가산출";"gis23vl",#N/A,TRUE,"단가산출";"cpdlavl",#N/A,TRUE,"단가산출";"BUSVL",#N/A,TRUE,"단가산출";"CABLE",#N/A,TRUE,"단가산출";"MTRST",#N/A,TRUE,"MTR품";"GIS170ST",#N/A,TRUE,"170GIS품";"GIS23ST",#N/A,TRUE,"25.8GIS품";"GITAST",#N/A,TRUE,"잡설비품";"STST",#N/A,TRUE,"표준공종"}</definedName>
    <definedName name="표지1" localSheetId="14" hidden="1">#REF!</definedName>
    <definedName name="표지1" localSheetId="23" hidden="1">#REF!</definedName>
    <definedName name="표지1" localSheetId="15" hidden="1">#REF!</definedName>
    <definedName name="표지1" localSheetId="13" hidden="1">#REF!</definedName>
    <definedName name="표지1" localSheetId="20" hidden="1">#REF!</definedName>
    <definedName name="표지1" localSheetId="21" hidden="1">#REF!</definedName>
    <definedName name="표지1" hidden="1">#REF!</definedName>
    <definedName name="풍납동" localSheetId="14" hidden="1">#REF!</definedName>
    <definedName name="풍납동" localSheetId="23" hidden="1">#REF!</definedName>
    <definedName name="풍납동" localSheetId="15" hidden="1">#REF!</definedName>
    <definedName name="풍납동" localSheetId="13" hidden="1">#REF!</definedName>
    <definedName name="풍납동" localSheetId="20" hidden="1">#REF!</definedName>
    <definedName name="풍납동" localSheetId="21" hidden="1">#REF!</definedName>
    <definedName name="풍납동" hidden="1">#REF!</definedName>
    <definedName name="풍납동아파트" localSheetId="14" hidden="1">#REF!</definedName>
    <definedName name="풍납동아파트" localSheetId="23" hidden="1">#REF!</definedName>
    <definedName name="풍납동아파트" localSheetId="15" hidden="1">#REF!</definedName>
    <definedName name="풍납동아파트" localSheetId="13" hidden="1">#REF!</definedName>
    <definedName name="풍납동아파트" localSheetId="20" hidden="1">#REF!</definedName>
    <definedName name="풍납동아파트" localSheetId="21" hidden="1">#REF!</definedName>
    <definedName name="풍납동아파트" hidden="1">#REF!</definedName>
    <definedName name="풍전2" hidden="1">{#N/A,#N/A,TRUE,"손익보고"}</definedName>
    <definedName name="피로티" hidden="1">{#N/A,#N/A,FALSE,"이태원철근"}</definedName>
    <definedName name="피로티1" hidden="1">{#N/A,#N/A,FALSE,"이태원철근"}</definedName>
    <definedName name="ㅎ5" hidden="1">{#N/A,#N/A,FALSE,"골재소요량";#N/A,#N/A,FALSE,"골재소요량"}</definedName>
    <definedName name="ㅎㄴㅁㄹㅇㄹㄴ" hidden="1">{#N/A,"수불부",FALSE,"사급자재수불서";#N/A,"수불부",FALSE,"사급자재수불서"}</definedName>
    <definedName name="ㅎ노ㅠ" hidden="1">{#N/A,#N/A,FALSE,"배수1"}</definedName>
    <definedName name="ㅎㄶ" hidden="1">{#N/A,#N/A,FALSE,"속도"}</definedName>
    <definedName name="ㅎㄹㅀㅀㅀㅀㅀㄹ호" hidden="1">{#N/A,#N/A,FALSE,"혼합골재"}</definedName>
    <definedName name="ㅎ로낟안" hidden="1">{#N/A,#N/A,FALSE,"혼합골재"}</definedName>
    <definedName name="ㅎㅀㄹ" hidden="1">{#N/A,#N/A,FALSE,"운반시간"}</definedName>
    <definedName name="ㅎㅎ" localSheetId="14" hidden="1">#REF!</definedName>
    <definedName name="ㅎㅎ" localSheetId="23" hidden="1">#REF!</definedName>
    <definedName name="ㅎㅎ" localSheetId="15" hidden="1">#REF!</definedName>
    <definedName name="ㅎㅎ" localSheetId="13" hidden="1">#REF!</definedName>
    <definedName name="ㅎㅎ" localSheetId="20" hidden="1">#REF!</definedName>
    <definedName name="ㅎㅎ" localSheetId="21" hidden="1">#REF!</definedName>
    <definedName name="ㅎㅎ" hidden="1">#REF!</definedName>
    <definedName name="하도급사항" localSheetId="14" hidden="1">#REF!</definedName>
    <definedName name="하도급사항" localSheetId="23" hidden="1">#REF!</definedName>
    <definedName name="하도급사항" localSheetId="15" hidden="1">#REF!</definedName>
    <definedName name="하도급사항" localSheetId="13" hidden="1">#REF!</definedName>
    <definedName name="하도급사항" localSheetId="20" hidden="1">#REF!</definedName>
    <definedName name="하도급사항" localSheetId="21" hidden="1">#REF!</definedName>
    <definedName name="하도급사항" hidden="1">#REF!</definedName>
    <definedName name="하도사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하하" localSheetId="14" hidden="1">[6]날개벽수량표!#REF!</definedName>
    <definedName name="하하" localSheetId="23" hidden="1">[6]날개벽수량표!#REF!</definedName>
    <definedName name="하하" localSheetId="15" hidden="1">[6]날개벽수량표!#REF!</definedName>
    <definedName name="하하" localSheetId="13" hidden="1">[6]날개벽수량표!#REF!</definedName>
    <definedName name="하하" localSheetId="20" hidden="1">[6]날개벽수량표!#REF!</definedName>
    <definedName name="하하" localSheetId="21" hidden="1">[6]날개벽수량표!#REF!</definedName>
    <definedName name="하하" hidden="1">[6]날개벽수량표!#REF!</definedName>
    <definedName name="한" localSheetId="14" hidden="1">#REF!</definedName>
    <definedName name="한" localSheetId="23" hidden="1">#REF!</definedName>
    <definedName name="한" localSheetId="15" hidden="1">#REF!</definedName>
    <definedName name="한" localSheetId="13" hidden="1">#REF!</definedName>
    <definedName name="한" localSheetId="20" hidden="1">#REF!</definedName>
    <definedName name="한" localSheetId="21" hidden="1">#REF!</definedName>
    <definedName name="한" hidden="1">#REF!</definedName>
    <definedName name="한동" hidden="1">{#N/A,#N/A,FALSE,"단가표지"}</definedName>
    <definedName name="한체대1" hidden="1">{#N/A,#N/A,TRUE,"1";#N/A,#N/A,TRUE,"2";#N/A,#N/A,TRUE,"3";#N/A,#N/A,TRUE,"4";#N/A,#N/A,TRUE,"5";#N/A,#N/A,TRUE,"6";#N/A,#N/A,TRUE,"7"}</definedName>
    <definedName name="합계표" hidden="1">{#N/A,#N/A,FALSE,"전열산출서"}</definedName>
    <definedName name="허니" hidden="1">{#N/A,#N/A,FALSE,"2~8번"}</definedName>
    <definedName name="현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현대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현대하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현대하이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현대하이스코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협조전" localSheetId="14" hidden="1">#REF!</definedName>
    <definedName name="협조전" localSheetId="23" hidden="1">#REF!</definedName>
    <definedName name="협조전" localSheetId="15" hidden="1">#REF!</definedName>
    <definedName name="협조전" localSheetId="13" hidden="1">#REF!</definedName>
    <definedName name="협조전" localSheetId="20" hidden="1">#REF!</definedName>
    <definedName name="협조전" localSheetId="21" hidden="1">#REF!</definedName>
    <definedName name="협조전" hidden="1">#REF!</definedName>
    <definedName name="형틀업체" hidden="1">{#N/A,#N/A,FALSE,"월공사비집계표양식 (7)";#N/A,#N/A,FALSE,"월공사비집계표양식 (7)"}</definedName>
    <definedName name="호호" hidden="1">{#N/A,#N/A,FALSE,"포장1";#N/A,#N/A,FALSE,"포장1"}</definedName>
    <definedName name="호ㅑㄷ" localSheetId="14" hidden="1">#REF!</definedName>
    <definedName name="호ㅑㄷ" localSheetId="23" hidden="1">#REF!</definedName>
    <definedName name="호ㅑㄷ" localSheetId="15" hidden="1">#REF!</definedName>
    <definedName name="호ㅑㄷ" localSheetId="13" hidden="1">#REF!</definedName>
    <definedName name="호ㅑㄷ" localSheetId="20" hidden="1">#REF!</definedName>
    <definedName name="호ㅑㄷ" localSheetId="21" hidden="1">#REF!</definedName>
    <definedName name="호ㅑㄷ" hidden="1">#REF!</definedName>
    <definedName name="호ㅓ" localSheetId="14" hidden="1">#REF!</definedName>
    <definedName name="호ㅓ" localSheetId="23" hidden="1">#REF!</definedName>
    <definedName name="호ㅓ" localSheetId="15" hidden="1">#REF!</definedName>
    <definedName name="호ㅓ" localSheetId="13" hidden="1">#REF!</definedName>
    <definedName name="호ㅓ" localSheetId="20" hidden="1">#REF!</definedName>
    <definedName name="호ㅓ" localSheetId="21" hidden="1">#REF!</definedName>
    <definedName name="호ㅓ" hidden="1">#REF!</definedName>
    <definedName name="호ㅜㅡ호ㅜ루" hidden="1">{#N/A,#N/A,FALSE,"2~8번"}</definedName>
    <definedName name="홈도ㅗ" hidden="1">{#N/A,#N/A,FALSE,"전열산출서"}</definedName>
    <definedName name="홓" hidden="1">{#N/A,#N/A,FALSE,"조골재"}</definedName>
    <definedName name="효ㅛㅛㅛㅛ" hidden="1">{#N/A,#N/A,FALSE,"조골재"}</definedName>
    <definedName name="흄관깨기" hidden="1">{#N/A,#N/A,FALSE,"포장1";#N/A,#N/A,FALSE,"포장1"}</definedName>
    <definedName name="ㅏ" hidden="1">{#N/A,#N/A,FALSE,"운반시간"}</definedName>
    <definedName name="ㅏ1" localSheetId="14" hidden="1">#REF!</definedName>
    <definedName name="ㅏ1" localSheetId="23" hidden="1">#REF!</definedName>
    <definedName name="ㅏ1" localSheetId="15" hidden="1">#REF!</definedName>
    <definedName name="ㅏ1" localSheetId="13" hidden="1">#REF!</definedName>
    <definedName name="ㅏ1" localSheetId="20" hidden="1">#REF!</definedName>
    <definedName name="ㅏ1" localSheetId="21" hidden="1">#REF!</definedName>
    <definedName name="ㅏ1" hidden="1">#REF!</definedName>
    <definedName name="ㅏㅏㅏ" hidden="1">{#N/A,#N/A,FALSE,"명세표"}</definedName>
    <definedName name="ㅏㅓ" hidden="1">{#N/A,#N/A,FALSE,"골재소요량";#N/A,#N/A,FALSE,"골재소요량"}</definedName>
    <definedName name="ㅏㅓㅏ" hidden="1">{#N/A,#N/A,FALSE,"단가표지"}</definedName>
    <definedName name="ㅏㅓㅏㅓ" hidden="1">{#N/A,#N/A,FALSE,"2~8번"}</definedName>
    <definedName name="ㅐ" hidden="1">{#N/A,#N/A,FALSE,"이태원철근"}</definedName>
    <definedName name="ㅑ" hidden="1">{#N/A,#N/A,FALSE,"조골재"}</definedName>
    <definedName name="ㅓ7" hidden="1">{#N/A,#N/A,FALSE,"단가표지"}</definedName>
    <definedName name="ㅓㄴㄱ" hidden="1">[34]실행철강하도!$A$1:$A$4</definedName>
    <definedName name="ㅓㄴㅇ러" hidden="1">{#N/A,#N/A,FALSE,"골재소요량";#N/A,#N/A,FALSE,"골재소요량"}</definedName>
    <definedName name="ㅓ호ㅓ" hidden="1">{#N/A,#N/A,FALSE,"조골재"}</definedName>
    <definedName name="ㅓㅏ" hidden="1">{#N/A,#N/A,FALSE,"표지목차"}</definedName>
    <definedName name="ㅓㅏㅓ" hidden="1">{#N/A,#N/A,FALSE,"조골재"}</definedName>
    <definedName name="ㅓㅓㅗ" hidden="1">{#N/A,#N/A,FALSE,"조골재"}</definedName>
    <definedName name="ㅓㅗ" hidden="1">{#N/A,#N/A,FALSE,"포장1";#N/A,#N/A,FALSE,"포장1"}</definedName>
    <definedName name="ㅓㅗㅓ" hidden="1">{#N/A,#N/A,FALSE,"2~8번"}</definedName>
    <definedName name="ㅓㅘ러ㅗㅓㅗ" hidden="1">{#N/A,#N/A,FALSE,"전력간선"}</definedName>
    <definedName name="ㅓㅘㅗㅓㅏㅗㅓㅏㅗㅓㅏㅗㅓㅏ" hidden="1">{#N/A,#N/A,FALSE,"단가표지"}</definedName>
    <definedName name="ㅓㅘㅗㅓㅏㅗㅓㅏㅗㅓㅏㅣ" hidden="1">{#N/A,#N/A,FALSE,"단가표지"}</definedName>
    <definedName name="ㅓㅛ" hidden="1">{#N/A,#N/A,FALSE,"토공2"}</definedName>
    <definedName name="ㅔㅁ" localSheetId="14" hidden="1">#REF!</definedName>
    <definedName name="ㅔㅁ" localSheetId="23" hidden="1">#REF!</definedName>
    <definedName name="ㅔㅁ" localSheetId="15" hidden="1">#REF!</definedName>
    <definedName name="ㅔㅁ" localSheetId="13" hidden="1">#REF!</definedName>
    <definedName name="ㅔㅁ" localSheetId="20" hidden="1">#REF!</definedName>
    <definedName name="ㅔㅁ" localSheetId="21" hidden="1">#REF!</definedName>
    <definedName name="ㅔㅁ" hidden="1">#REF!</definedName>
    <definedName name="ㅔㅐㅔ" hidden="1">{#N/A,"수불부",FALSE,"사급자재수불서";#N/A,"수불부",FALSE,"사급자재수불서"}</definedName>
    <definedName name="ㅔㅔ" localSheetId="14" hidden="1">[35]집계표!#REF!</definedName>
    <definedName name="ㅔㅔ" localSheetId="23" hidden="1">[35]집계표!#REF!</definedName>
    <definedName name="ㅔㅔ" localSheetId="15" hidden="1">[35]집계표!#REF!</definedName>
    <definedName name="ㅔㅔ" localSheetId="13" hidden="1">[35]집계표!#REF!</definedName>
    <definedName name="ㅔㅔ" localSheetId="20" hidden="1">[35]집계표!#REF!</definedName>
    <definedName name="ㅔㅔ" localSheetId="21" hidden="1">[35]집계표!#REF!</definedName>
    <definedName name="ㅔㅔ" hidden="1">[35]집계표!#REF!</definedName>
    <definedName name="ㅗㅎㅇㅁㄹㅇㅎ" hidden="1">{#N/A,"수불부",FALSE,"사급자재수불서";#N/A,"수불부",FALSE,"사급자재수불서"}</definedName>
    <definedName name="ㅗ호" hidden="1">{#N/A,#N/A,FALSE,"조골재"}</definedName>
    <definedName name="ㅗㅓ" hidden="1">{#N/A,#N/A,FALSE,"조골재"}</definedName>
    <definedName name="ㅗㅓㅎㅇㅇㅇㅇㅇㅇㅇ" hidden="1">{#N/A,#N/A,FALSE,"단가표지"}</definedName>
    <definedName name="ㅗㅓㅗ" hidden="1">{#N/A,#N/A,FALSE,"골재소요량";#N/A,#N/A,FALSE,"골재소요량"}</definedName>
    <definedName name="ㅗㅗ" hidden="1">{#N/A,#N/A,FALSE,"명세표"}</definedName>
    <definedName name="ㅗㅗㅗ" hidden="1">{#N/A,#N/A,FALSE,"전력간선"}</definedName>
    <definedName name="ㅘㅓ" hidden="1">{#N/A,#N/A,FALSE,"운반시간"}</definedName>
    <definedName name="ㅛ" hidden="1">{#N/A,#N/A,FALSE,"이태원철근"}</definedName>
    <definedName name="ㅛㅕ하ㅓ" hidden="1">{#N/A,#N/A,FALSE,"포장2"}</definedName>
    <definedName name="ㅛㅛ" hidden="1">{#N/A,#N/A,FALSE,"전열산출서"}</definedName>
    <definedName name="ㅛㅛㅛ" localSheetId="14" hidden="1">#REF!</definedName>
    <definedName name="ㅛㅛㅛ" localSheetId="23" hidden="1">#REF!</definedName>
    <definedName name="ㅛㅛㅛ" localSheetId="15" hidden="1">#REF!</definedName>
    <definedName name="ㅛㅛㅛ" localSheetId="13" hidden="1">#REF!</definedName>
    <definedName name="ㅛㅛㅛ" localSheetId="20" hidden="1">#REF!</definedName>
    <definedName name="ㅛㅛㅛ" localSheetId="21" hidden="1">#REF!</definedName>
    <definedName name="ㅛㅛㅛ" hidden="1">#REF!</definedName>
    <definedName name="ㅛㅛㅛㅛㅛㅛ" hidden="1">{#N/A,#N/A,FALSE,"골재소요량";#N/A,#N/A,FALSE,"골재소요량"}</definedName>
    <definedName name="ㅛㅛㅛㅛㅛㅛㅛ" hidden="1">{#N/A,#N/A,FALSE,"단가표지"}</definedName>
    <definedName name="ㅜ" hidden="1">{#N/A,#N/A,FALSE,"배수1"}</definedName>
    <definedName name="ㅜㅗ" hidden="1">{#N/A,#N/A,FALSE,"이정표"}</definedName>
    <definedName name="ㅟㅏㄱㅎ" hidden="1">{#N/A,#N/A,FALSE,"조골재"}</definedName>
    <definedName name="ㅠ" hidden="1">{#N/A,#N/A,FALSE,"부대1"}</definedName>
    <definedName name="ㅠㄹ" hidden="1">{#N/A,#N/A,FALSE,"속도"}</definedName>
    <definedName name="ㅠ뮤ㅐ" localSheetId="14" hidden="1">#REF!</definedName>
    <definedName name="ㅠ뮤ㅐ" localSheetId="23" hidden="1">#REF!</definedName>
    <definedName name="ㅠ뮤ㅐ" localSheetId="15" hidden="1">#REF!</definedName>
    <definedName name="ㅠ뮤ㅐ" localSheetId="13" hidden="1">#REF!</definedName>
    <definedName name="ㅠ뮤ㅐ" localSheetId="20" hidden="1">#REF!</definedName>
    <definedName name="ㅠ뮤ㅐ" localSheetId="21" hidden="1">#REF!</definedName>
    <definedName name="ㅠ뮤ㅐ" hidden="1">#REF!</definedName>
    <definedName name="ㅡ" localSheetId="14" hidden="1">#REF!</definedName>
    <definedName name="ㅡ" localSheetId="23" hidden="1">#REF!</definedName>
    <definedName name="ㅡ" localSheetId="15" hidden="1">#REF!</definedName>
    <definedName name="ㅡ" localSheetId="13" hidden="1">#REF!</definedName>
    <definedName name="ㅡ" localSheetId="20" hidden="1">#REF!</definedName>
    <definedName name="ㅡ" localSheetId="21" hidden="1">#REF!</definedName>
    <definedName name="ㅡ" hidden="1">#REF!</definedName>
    <definedName name="ㅡㄹㄴㅁ르" localSheetId="14" hidden="1">#REF!</definedName>
    <definedName name="ㅡㄹㄴㅁ르" localSheetId="23" hidden="1">#REF!</definedName>
    <definedName name="ㅡㄹㄴㅁ르" localSheetId="15" hidden="1">#REF!</definedName>
    <definedName name="ㅡㄹㄴㅁ르" localSheetId="13" hidden="1">#REF!</definedName>
    <definedName name="ㅡㄹㄴㅁ르" localSheetId="20" hidden="1">#REF!</definedName>
    <definedName name="ㅡㄹㄴㅁ르" localSheetId="21" hidden="1">#REF!</definedName>
    <definedName name="ㅡㄹㄴㅁ르" hidden="1">#REF!</definedName>
    <definedName name="ㅡㅡ" hidden="1">{#N/A,#N/A,FALSE,"명세표"}</definedName>
    <definedName name="ㅣㅅ" hidden="1">{#N/A,#N/A,TRUE,"손익보고"}</definedName>
    <definedName name="ㅣㅏㅓ" hidden="1">{#N/A,#N/A,FALSE,"운반시간"}</definedName>
    <definedName name="ㅣㅣㅣ" localSheetId="14" hidden="1">[36]조명시설!#REF!</definedName>
    <definedName name="ㅣㅣㅣ" localSheetId="23" hidden="1">[36]조명시설!#REF!</definedName>
    <definedName name="ㅣㅣㅣ" localSheetId="15" hidden="1">[36]조명시설!#REF!</definedName>
    <definedName name="ㅣㅣㅣ" localSheetId="13" hidden="1">[36]조명시설!#REF!</definedName>
    <definedName name="ㅣㅣㅣ" localSheetId="20" hidden="1">[36]조명시설!#REF!</definedName>
    <definedName name="ㅣㅣㅣ" localSheetId="21" hidden="1">[36]조명시설!#REF!</definedName>
    <definedName name="ㅣㅣㅣ" hidden="1">[36]조명시설!#REF!</definedName>
    <definedName name="ㅣㅣㅣㅣ" localSheetId="14" hidden="1">[36]조명시설!#REF!</definedName>
    <definedName name="ㅣㅣㅣㅣ" localSheetId="23" hidden="1">[36]조명시설!#REF!</definedName>
    <definedName name="ㅣㅣㅣㅣ" localSheetId="15" hidden="1">[36]조명시설!#REF!</definedName>
    <definedName name="ㅣㅣㅣㅣ" localSheetId="13" hidden="1">[36]조명시설!#REF!</definedName>
    <definedName name="ㅣㅣㅣㅣ" localSheetId="20" hidden="1">[36]조명시설!#REF!</definedName>
    <definedName name="ㅣㅣㅣㅣ" localSheetId="21" hidden="1">[36]조명시설!#REF!</definedName>
    <definedName name="ㅣㅣㅣㅣ" hidden="1">[36]조명시설!#REF!</definedName>
    <definedName name="ㅣㅣㅣㅣㅣ" localSheetId="14" hidden="1">[25]조명시설!#REF!</definedName>
    <definedName name="ㅣㅣㅣㅣㅣ" localSheetId="23" hidden="1">[25]조명시설!#REF!</definedName>
    <definedName name="ㅣㅣㅣㅣㅣ" localSheetId="15" hidden="1">[25]조명시설!#REF!</definedName>
    <definedName name="ㅣㅣㅣㅣㅣ" localSheetId="13" hidden="1">[25]조명시설!#REF!</definedName>
    <definedName name="ㅣㅣㅣㅣㅣ" localSheetId="20" hidden="1">[25]조명시설!#REF!</definedName>
    <definedName name="ㅣㅣㅣㅣㅣ" localSheetId="21" hidden="1">[25]조명시설!#REF!</definedName>
    <definedName name="ㅣㅣㅣㅣㅣ" hidden="1">[25]조명시설!#REF!</definedName>
    <definedName name="ㅣㅣㅣㅣㅣㅣ" localSheetId="14" hidden="1">[36]조명시설!#REF!</definedName>
    <definedName name="ㅣㅣㅣㅣㅣㅣ" localSheetId="23" hidden="1">[36]조명시설!#REF!</definedName>
    <definedName name="ㅣㅣㅣㅣㅣㅣ" localSheetId="15" hidden="1">[36]조명시설!#REF!</definedName>
    <definedName name="ㅣㅣㅣㅣㅣㅣ" localSheetId="13" hidden="1">[36]조명시설!#REF!</definedName>
    <definedName name="ㅣㅣㅣㅣㅣㅣ" localSheetId="20" hidden="1">[36]조명시설!#REF!</definedName>
    <definedName name="ㅣㅣㅣㅣㅣㅣ" localSheetId="21" hidden="1">[36]조명시설!#REF!</definedName>
    <definedName name="ㅣㅣㅣㅣㅣㅣ" hidden="1">[36]조명시설!#REF!</definedName>
  </definedNames>
  <calcPr calcId="162913" fullCalcOnLoad="1" iterate="1"/>
</workbook>
</file>

<file path=xl/calcChain.xml><?xml version="1.0" encoding="utf-8"?>
<calcChain xmlns="http://schemas.openxmlformats.org/spreadsheetml/2006/main">
  <c r="AX17" i="25" l="1"/>
  <c r="BK17" i="25"/>
  <c r="E5" i="35"/>
  <c r="C24" i="3"/>
  <c r="C25" i="3"/>
  <c r="C22" i="3"/>
  <c r="D18" i="3"/>
  <c r="C18" i="3"/>
  <c r="E17" i="3"/>
  <c r="E8" i="3"/>
  <c r="D7" i="3"/>
  <c r="E7" i="3"/>
  <c r="D9" i="3"/>
  <c r="C9" i="3"/>
  <c r="D6" i="3"/>
  <c r="C6" i="3"/>
  <c r="E6" i="3"/>
  <c r="B28" i="34"/>
  <c r="D23" i="34"/>
  <c r="D19" i="34"/>
  <c r="C26" i="3"/>
  <c r="C23" i="3"/>
  <c r="E9" i="3"/>
  <c r="E18" i="3"/>
  <c r="B12" i="34"/>
  <c r="B9" i="34"/>
  <c r="B18" i="34"/>
  <c r="B7" i="34"/>
  <c r="F13" i="34"/>
  <c r="F10" i="34"/>
  <c r="B22" i="34"/>
  <c r="B15" i="34"/>
  <c r="B16" i="34"/>
  <c r="B17" i="34"/>
  <c r="B10" i="34"/>
  <c r="B6" i="34"/>
  <c r="A3" i="34"/>
  <c r="B25" i="34"/>
  <c r="B24" i="34"/>
  <c r="B8" i="34"/>
  <c r="B14" i="34"/>
  <c r="B13" i="34"/>
  <c r="B26" i="34"/>
  <c r="B11" i="34"/>
  <c r="B5" i="34"/>
  <c r="B27" i="34"/>
  <c r="B31" i="34"/>
  <c r="B32" i="34"/>
  <c r="AZ128" i="25"/>
  <c r="AM158" i="25"/>
  <c r="L165" i="30"/>
  <c r="L166" i="30"/>
  <c r="L247" i="32"/>
  <c r="K163" i="32"/>
  <c r="L160" i="32"/>
  <c r="L154" i="32"/>
  <c r="L247" i="31"/>
  <c r="K163" i="31"/>
  <c r="L160" i="31"/>
  <c r="L154" i="31"/>
  <c r="O234" i="30"/>
  <c r="O233" i="30"/>
  <c r="AA130" i="25"/>
  <c r="L153" i="30"/>
  <c r="K163" i="30"/>
  <c r="L160" i="30"/>
  <c r="J59" i="29"/>
  <c r="J63" i="29"/>
  <c r="J61" i="29"/>
  <c r="S40" i="29"/>
  <c r="W56" i="29"/>
  <c r="X55" i="29"/>
  <c r="S47" i="29"/>
  <c r="S46" i="29"/>
  <c r="S45" i="29"/>
  <c r="S44" i="29"/>
  <c r="S43" i="29"/>
  <c r="S42" i="29"/>
  <c r="S41" i="29"/>
  <c r="S39" i="29"/>
  <c r="E18" i="26"/>
  <c r="N18" i="26"/>
  <c r="N16" i="26"/>
  <c r="CT125" i="25"/>
  <c r="L124" i="25"/>
  <c r="AA28" i="10"/>
  <c r="AA24" i="10"/>
  <c r="F7" i="11"/>
  <c r="R183" i="25"/>
  <c r="AB27" i="10"/>
  <c r="AB26" i="10"/>
  <c r="AC25" i="10"/>
  <c r="C7" i="11"/>
  <c r="B7" i="11"/>
  <c r="AC24" i="10"/>
  <c r="H7" i="11"/>
  <c r="R185" i="25"/>
  <c r="I28" i="10"/>
  <c r="J26" i="10"/>
  <c r="CT128" i="25"/>
  <c r="Z25" i="10"/>
  <c r="J27" i="10"/>
  <c r="Z26" i="10"/>
  <c r="Z28" i="10"/>
  <c r="AP185" i="25"/>
  <c r="AN185" i="25"/>
  <c r="AP184" i="25"/>
  <c r="AN184" i="25"/>
  <c r="AP183" i="25"/>
  <c r="AN183" i="25"/>
  <c r="K181" i="25"/>
  <c r="Z179" i="25"/>
  <c r="AW175" i="25"/>
  <c r="AK175" i="25"/>
  <c r="AG179" i="25"/>
  <c r="X175" i="25"/>
  <c r="L175" i="25"/>
  <c r="S177" i="25"/>
  <c r="AL173" i="25"/>
  <c r="AU173" i="25"/>
  <c r="AJ181" i="25"/>
  <c r="Z173" i="25"/>
  <c r="K164" i="25"/>
  <c r="Y158" i="25"/>
  <c r="AO156" i="25"/>
  <c r="BK148" i="25"/>
  <c r="U143" i="25"/>
  <c r="AT156" i="25"/>
  <c r="K132" i="25"/>
  <c r="BO128" i="25"/>
  <c r="H9" i="26"/>
  <c r="AE44" i="25"/>
  <c r="V150" i="25"/>
  <c r="AC152" i="25"/>
  <c r="AL154" i="25"/>
  <c r="AP160" i="25"/>
  <c r="AJ164" i="25"/>
  <c r="AB24" i="10"/>
  <c r="G7" i="11"/>
  <c r="R184" i="25"/>
  <c r="Z27" i="10"/>
  <c r="Z24" i="10"/>
  <c r="CZ169" i="25"/>
  <c r="CT7" i="25"/>
  <c r="L6" i="25"/>
  <c r="AH26" i="25"/>
  <c r="AH25" i="25"/>
  <c r="AF26" i="25"/>
  <c r="AF25" i="25"/>
  <c r="AD26" i="25"/>
  <c r="AD25" i="25"/>
  <c r="AA26" i="25"/>
  <c r="AA25" i="25"/>
  <c r="X26" i="25"/>
  <c r="X25" i="25"/>
  <c r="U26" i="25"/>
  <c r="U25" i="25"/>
  <c r="S26" i="25"/>
  <c r="S25" i="25"/>
  <c r="Q26" i="25"/>
  <c r="Q25" i="25"/>
  <c r="O26" i="25"/>
  <c r="O25" i="25"/>
  <c r="M26" i="25"/>
  <c r="M25" i="25"/>
  <c r="AO25" i="25"/>
  <c r="AJ17" i="25"/>
  <c r="CI17" i="25"/>
  <c r="BW17" i="25"/>
  <c r="L247" i="28"/>
  <c r="L154" i="28"/>
  <c r="K163" i="28"/>
  <c r="L160" i="28"/>
  <c r="K48" i="25"/>
  <c r="AU48" i="25"/>
  <c r="N9" i="26"/>
  <c r="L9" i="26"/>
  <c r="J9" i="26"/>
  <c r="N13" i="26"/>
  <c r="L13" i="26"/>
  <c r="J13" i="26"/>
  <c r="G13" i="26"/>
  <c r="N11" i="26"/>
  <c r="L11" i="26"/>
  <c r="J11" i="26"/>
  <c r="G11" i="26"/>
  <c r="H13" i="26"/>
  <c r="H11" i="26"/>
  <c r="N17" i="26"/>
  <c r="N15" i="26"/>
  <c r="N7" i="26"/>
  <c r="N5" i="26"/>
  <c r="L17" i="26"/>
  <c r="L15" i="26"/>
  <c r="L7" i="26"/>
  <c r="L5" i="26"/>
  <c r="J17" i="26"/>
  <c r="J15" i="26"/>
  <c r="J7" i="26"/>
  <c r="J5" i="26"/>
  <c r="G18" i="26"/>
  <c r="G17" i="26"/>
  <c r="G9" i="26"/>
  <c r="G7" i="26"/>
  <c r="K34" i="25"/>
  <c r="Y28" i="25"/>
  <c r="L28" i="25"/>
  <c r="Y23" i="25"/>
  <c r="AC17" i="25"/>
  <c r="K17" i="25"/>
  <c r="V19" i="25"/>
  <c r="AC21" i="25"/>
  <c r="AL23" i="25"/>
  <c r="AP30" i="25"/>
  <c r="AC19" i="10"/>
  <c r="AC18" i="10"/>
  <c r="H6" i="11"/>
  <c r="R136" i="25"/>
  <c r="AC13" i="10"/>
  <c r="AC6" i="10"/>
  <c r="AC5" i="10"/>
  <c r="Z5" i="10"/>
  <c r="C6" i="11"/>
  <c r="B6" i="11"/>
  <c r="C5" i="11"/>
  <c r="B5" i="11"/>
  <c r="C4" i="11"/>
  <c r="B4" i="11"/>
  <c r="I22" i="10"/>
  <c r="AA22" i="10"/>
  <c r="Z22" i="10"/>
  <c r="AC12" i="10"/>
  <c r="Z12" i="10"/>
  <c r="J20" i="10"/>
  <c r="AB20" i="10"/>
  <c r="Z19" i="10"/>
  <c r="I16" i="10"/>
  <c r="AA16" i="10"/>
  <c r="J14" i="10"/>
  <c r="AB14" i="10"/>
  <c r="I9" i="10"/>
  <c r="AA9" i="10"/>
  <c r="J7" i="10"/>
  <c r="AB7" i="10"/>
  <c r="Z13" i="10"/>
  <c r="Z6" i="10"/>
  <c r="E25" i="23"/>
  <c r="E23" i="23"/>
  <c r="J63" i="22"/>
  <c r="J61" i="22"/>
  <c r="J59" i="22"/>
  <c r="S47" i="22"/>
  <c r="S46" i="22"/>
  <c r="S45" i="22"/>
  <c r="S44" i="22"/>
  <c r="S43" i="22"/>
  <c r="S42" i="22"/>
  <c r="S41" i="22"/>
  <c r="S40" i="22"/>
  <c r="S39" i="22"/>
  <c r="J63" i="18"/>
  <c r="J61" i="18"/>
  <c r="S47" i="18"/>
  <c r="S46" i="18"/>
  <c r="S45" i="18"/>
  <c r="S44" i="18"/>
  <c r="S43" i="18"/>
  <c r="S42" i="18"/>
  <c r="S41" i="18"/>
  <c r="S40" i="18"/>
  <c r="S39" i="18"/>
  <c r="H17" i="26"/>
  <c r="J59" i="18"/>
  <c r="S57" i="22"/>
  <c r="S57" i="18"/>
  <c r="O8" i="7"/>
  <c r="P8" i="7"/>
  <c r="O9" i="7"/>
  <c r="P9" i="7"/>
  <c r="O10" i="7"/>
  <c r="P10" i="7"/>
  <c r="O11" i="7"/>
  <c r="P11" i="7"/>
  <c r="O12" i="7"/>
  <c r="P12" i="7"/>
  <c r="O13" i="7"/>
  <c r="P13" i="7"/>
  <c r="O14" i="7"/>
  <c r="P14" i="7"/>
  <c r="O15" i="7"/>
  <c r="P15" i="7"/>
  <c r="O16" i="7"/>
  <c r="P16" i="7"/>
  <c r="O17" i="7"/>
  <c r="P17" i="7"/>
  <c r="O18" i="7"/>
  <c r="P18" i="7"/>
  <c r="O19" i="7"/>
  <c r="P19" i="7"/>
  <c r="O20" i="7"/>
  <c r="P20" i="7"/>
  <c r="O21" i="7"/>
  <c r="P21" i="7"/>
  <c r="O22" i="7"/>
  <c r="P22" i="7"/>
  <c r="O7" i="7"/>
  <c r="P7" i="7"/>
  <c r="O6" i="7"/>
  <c r="P6" i="7"/>
  <c r="O5" i="7"/>
  <c r="P5" i="7"/>
  <c r="C13" i="12"/>
  <c r="O23" i="7"/>
  <c r="P23" i="7"/>
  <c r="G4" i="9"/>
  <c r="G4" i="8"/>
  <c r="H5" i="26"/>
  <c r="H15" i="26"/>
  <c r="H7" i="26"/>
  <c r="AC4" i="10"/>
  <c r="H4" i="11"/>
  <c r="R168" i="25"/>
  <c r="AC11" i="10"/>
  <c r="H5" i="11"/>
  <c r="R38" i="25"/>
  <c r="Z9" i="10"/>
  <c r="AA4" i="10"/>
  <c r="Z16" i="10"/>
  <c r="AA11" i="10"/>
  <c r="J21" i="10"/>
  <c r="AB21" i="10"/>
  <c r="Z21" i="10"/>
  <c r="Z20" i="10"/>
  <c r="J15" i="10"/>
  <c r="AB15" i="10"/>
  <c r="Z15" i="10"/>
  <c r="Z14" i="10"/>
  <c r="R52" i="25"/>
  <c r="J8" i="10"/>
  <c r="AB8" i="10"/>
  <c r="Z8" i="10"/>
  <c r="AA18" i="10"/>
  <c r="Z7" i="10"/>
  <c r="DA193" i="25"/>
  <c r="DA122" i="25"/>
  <c r="AB4" i="10"/>
  <c r="G4" i="11"/>
  <c r="R167" i="25"/>
  <c r="AB18" i="10"/>
  <c r="G6" i="11"/>
  <c r="R51" i="25"/>
  <c r="AB11" i="10"/>
  <c r="G5" i="11"/>
  <c r="R37" i="25"/>
  <c r="F5" i="11"/>
  <c r="E5" i="11"/>
  <c r="R36" i="25"/>
  <c r="F6" i="11"/>
  <c r="R134" i="25"/>
  <c r="F4" i="11"/>
  <c r="E4" i="11"/>
  <c r="R166" i="25"/>
  <c r="Z4" i="10"/>
  <c r="Z18" i="10"/>
  <c r="CZ193" i="25"/>
  <c r="CZ122" i="25"/>
  <c r="Z11" i="10"/>
  <c r="CY193" i="25"/>
  <c r="CY122" i="25"/>
  <c r="L18" i="26"/>
  <c r="L16" i="26"/>
  <c r="J18" i="26"/>
  <c r="J16" i="26"/>
  <c r="H18" i="26"/>
  <c r="H16" i="26"/>
  <c r="Q16" i="26"/>
  <c r="R50" i="25"/>
  <c r="E6" i="11"/>
  <c r="R135" i="25"/>
  <c r="E7" i="11"/>
  <c r="AC52" i="25"/>
  <c r="AG52" i="25"/>
  <c r="CQ53" i="25"/>
  <c r="AC51" i="25"/>
  <c r="AG51" i="25"/>
  <c r="CP53" i="25"/>
  <c r="AC50" i="25"/>
  <c r="AG50" i="25"/>
  <c r="CO53" i="25"/>
  <c r="AC185" i="25"/>
  <c r="AC184" i="25"/>
  <c r="AC183" i="25"/>
  <c r="CX193" i="25"/>
  <c r="CX122" i="25"/>
  <c r="B33" i="34"/>
  <c r="AU183" i="25"/>
  <c r="CO186" i="25"/>
  <c r="AU184" i="25"/>
  <c r="CP186" i="25"/>
  <c r="AU185" i="25"/>
  <c r="CQ186" i="25"/>
  <c r="AU132" i="25"/>
  <c r="AC134" i="25"/>
  <c r="AM134" i="25"/>
  <c r="CN53" i="25"/>
  <c r="B34" i="34"/>
  <c r="AV186" i="25"/>
  <c r="CY186" i="25"/>
  <c r="DA186" i="25"/>
  <c r="CZ186" i="25"/>
  <c r="CN186" i="25"/>
  <c r="B35" i="34"/>
  <c r="CX186" i="25"/>
  <c r="Y32" i="25"/>
  <c r="AM34" i="25"/>
  <c r="AC36" i="25"/>
  <c r="AG36" i="25"/>
  <c r="CO39" i="25"/>
  <c r="AC38" i="25"/>
  <c r="AG38" i="25"/>
  <c r="CQ39" i="25"/>
  <c r="CQ4" i="25"/>
  <c r="CQ6" i="25"/>
  <c r="AC37" i="25"/>
  <c r="AG37" i="25"/>
  <c r="CP39" i="25"/>
  <c r="CP4" i="25"/>
  <c r="CP6" i="25"/>
  <c r="G4" i="16"/>
  <c r="K12" i="26"/>
  <c r="L12" i="26"/>
  <c r="H4" i="16"/>
  <c r="M12" i="26"/>
  <c r="N12" i="26"/>
  <c r="CO4" i="25"/>
  <c r="CN39" i="25"/>
  <c r="CN4" i="25"/>
  <c r="CO6" i="25"/>
  <c r="F4" i="16"/>
  <c r="CN6" i="25"/>
  <c r="I12" i="26"/>
  <c r="E4" i="16"/>
  <c r="J12" i="26"/>
  <c r="G12" i="26"/>
  <c r="H12" i="26"/>
  <c r="D15" i="3"/>
  <c r="E15" i="3"/>
  <c r="CO137" i="25"/>
  <c r="CY137" i="25"/>
  <c r="AC168" i="25"/>
  <c r="AM168" i="25"/>
  <c r="AC167" i="25"/>
  <c r="AM167" i="25"/>
  <c r="CP169" i="25"/>
  <c r="AC166" i="25"/>
  <c r="AM166" i="25"/>
  <c r="AC135" i="25"/>
  <c r="AM135" i="25"/>
  <c r="AC136" i="25"/>
  <c r="AM136" i="25"/>
  <c r="CP137" i="25"/>
  <c r="CP122" i="25"/>
  <c r="CP124" i="25"/>
  <c r="CZ137" i="25"/>
  <c r="CX137" i="25"/>
  <c r="CQ137" i="25"/>
  <c r="DA137" i="25"/>
  <c r="AM169" i="25"/>
  <c r="CY169" i="25"/>
  <c r="CX169" i="25"/>
  <c r="CO169" i="25"/>
  <c r="DA169" i="25"/>
  <c r="CQ169" i="25"/>
  <c r="AM137" i="25"/>
  <c r="K14" i="26"/>
  <c r="L14" i="26"/>
  <c r="L10" i="26"/>
  <c r="L8" i="26"/>
  <c r="L6" i="26"/>
  <c r="C7" i="34"/>
  <c r="G5" i="16"/>
  <c r="CN169" i="25"/>
  <c r="CQ122" i="25"/>
  <c r="CQ124" i="25"/>
  <c r="CN137" i="25"/>
  <c r="CO122" i="25"/>
  <c r="CN122" i="25"/>
  <c r="CO124" i="25"/>
  <c r="H5" i="16"/>
  <c r="M14" i="26"/>
  <c r="N14" i="26"/>
  <c r="N10" i="26"/>
  <c r="N8" i="26"/>
  <c r="N6" i="26"/>
  <c r="C12" i="34"/>
  <c r="D7" i="34"/>
  <c r="C6" i="34"/>
  <c r="D6" i="34"/>
  <c r="D12" i="34"/>
  <c r="I14" i="26"/>
  <c r="CN124" i="25"/>
  <c r="F5" i="16"/>
  <c r="E5" i="16"/>
  <c r="G14" i="26"/>
  <c r="H14" i="26"/>
  <c r="D16" i="3"/>
  <c r="E16" i="3"/>
  <c r="J14" i="26"/>
  <c r="J10" i="26"/>
  <c r="J8" i="26"/>
  <c r="H10" i="26"/>
  <c r="H8" i="26"/>
  <c r="J6" i="26"/>
  <c r="H6" i="26"/>
  <c r="Q6" i="26"/>
  <c r="C9" i="34"/>
  <c r="C15" i="34"/>
  <c r="C17" i="34"/>
  <c r="D17" i="34"/>
  <c r="C18" i="34"/>
  <c r="D18" i="34"/>
  <c r="C10" i="34"/>
  <c r="D10" i="34"/>
  <c r="D9" i="34"/>
  <c r="C22" i="34"/>
  <c r="D22" i="34"/>
  <c r="D22" i="3"/>
  <c r="E22" i="3"/>
  <c r="C25" i="34"/>
  <c r="D25" i="34"/>
  <c r="C24" i="34"/>
  <c r="D24" i="34"/>
  <c r="C8" i="34"/>
  <c r="D15" i="34"/>
  <c r="C16" i="34"/>
  <c r="D16" i="34"/>
  <c r="D8" i="34"/>
  <c r="C13" i="34"/>
  <c r="C14" i="34"/>
  <c r="D14" i="34"/>
  <c r="C26" i="34"/>
  <c r="D26" i="34"/>
  <c r="D13" i="34"/>
  <c r="C11" i="34"/>
  <c r="D11" i="34"/>
  <c r="C5" i="34"/>
  <c r="D5" i="34"/>
  <c r="C27" i="34"/>
  <c r="D27" i="34"/>
  <c r="C28" i="34"/>
  <c r="D28" i="34"/>
  <c r="C31" i="34"/>
  <c r="D31" i="34"/>
  <c r="C32" i="34"/>
  <c r="D24" i="3"/>
  <c r="D32" i="34"/>
  <c r="C33" i="34"/>
  <c r="D33" i="34"/>
  <c r="C34" i="34"/>
  <c r="D23" i="3"/>
  <c r="E23" i="3"/>
  <c r="D25" i="3"/>
  <c r="E25" i="3"/>
  <c r="E24" i="3"/>
  <c r="D26" i="3"/>
  <c r="E26" i="3"/>
  <c r="C35" i="34"/>
  <c r="D35" i="34"/>
  <c r="D34" i="34"/>
</calcChain>
</file>

<file path=xl/sharedStrings.xml><?xml version="1.0" encoding="utf-8"?>
<sst xmlns="http://schemas.openxmlformats.org/spreadsheetml/2006/main" count="1541" uniqueCount="523">
  <si>
    <t>□ 공사개요</t>
    <phoneticPr fontId="1" type="noConversion"/>
  </si>
  <si>
    <t>□ 공사비 증감내역</t>
    <phoneticPr fontId="1" type="noConversion"/>
  </si>
  <si>
    <t>공 종 명</t>
    <phoneticPr fontId="1" type="noConversion"/>
  </si>
  <si>
    <t>단위</t>
    <phoneticPr fontId="1" type="noConversion"/>
  </si>
  <si>
    <t>당초</t>
    <phoneticPr fontId="1" type="noConversion"/>
  </si>
  <si>
    <t>변경</t>
    <phoneticPr fontId="1" type="noConversion"/>
  </si>
  <si>
    <t>비고</t>
    <phoneticPr fontId="1" type="noConversion"/>
  </si>
  <si>
    <t>□ 공사원가 증감내역</t>
    <phoneticPr fontId="1" type="noConversion"/>
  </si>
  <si>
    <t>비 목</t>
    <phoneticPr fontId="1" type="noConversion"/>
  </si>
  <si>
    <t>공종</t>
  </si>
  <si>
    <t>품    명</t>
  </si>
  <si>
    <t>규   격</t>
  </si>
  <si>
    <t>단위</t>
  </si>
  <si>
    <t>합    계</t>
  </si>
  <si>
    <t>경    비</t>
  </si>
  <si>
    <t>단  가</t>
  </si>
  <si>
    <t>금   액</t>
  </si>
  <si>
    <t/>
  </si>
  <si>
    <t>□ 수량 증감내역</t>
    <phoneticPr fontId="1" type="noConversion"/>
  </si>
  <si>
    <t>No</t>
  </si>
  <si>
    <t>품     명</t>
  </si>
  <si>
    <t>거래가격</t>
    <phoneticPr fontId="1" type="noConversion"/>
  </si>
  <si>
    <t>적용단가</t>
    <phoneticPr fontId="1" type="noConversion"/>
  </si>
  <si>
    <t>비   고</t>
  </si>
  <si>
    <t>단가</t>
    <phoneticPr fontId="5" type="noConversion"/>
  </si>
  <si>
    <t>page</t>
  </si>
  <si>
    <t>규    격</t>
  </si>
  <si>
    <t>단가1</t>
  </si>
  <si>
    <t>적용단가</t>
  </si>
  <si>
    <t>비    고</t>
  </si>
  <si>
    <t>인</t>
  </si>
  <si>
    <t>단가2</t>
    <phoneticPr fontId="1" type="noConversion"/>
  </si>
  <si>
    <t>노 임 단 가</t>
    <phoneticPr fontId="5" type="noConversion"/>
  </si>
  <si>
    <t>자 재 단 가</t>
    <phoneticPr fontId="1" type="noConversion"/>
  </si>
  <si>
    <t>견 적 단 가</t>
    <phoneticPr fontId="5" type="noConversion"/>
  </si>
  <si>
    <t>업  체  명</t>
    <phoneticPr fontId="1" type="noConversion"/>
  </si>
  <si>
    <t>품   명</t>
    <phoneticPr fontId="1" type="noConversion"/>
  </si>
  <si>
    <t>단위</t>
    <phoneticPr fontId="1" type="noConversion"/>
  </si>
  <si>
    <t>견적가</t>
    <phoneticPr fontId="1" type="noConversion"/>
  </si>
  <si>
    <t>낙찰율</t>
    <phoneticPr fontId="1" type="noConversion"/>
  </si>
  <si>
    <t>기계경비</t>
  </si>
  <si>
    <t>명    칭</t>
  </si>
  <si>
    <t>규  격</t>
  </si>
  <si>
    <t>산  출  근  거</t>
  </si>
  <si>
    <t>노무비</t>
  </si>
  <si>
    <t>재료비</t>
  </si>
  <si>
    <t>ℓ</t>
  </si>
  <si>
    <t>1/8*16/12*25/20</t>
  </si>
  <si>
    <t>기계경비총괄표</t>
  </si>
  <si>
    <t>기계경비적용기준</t>
  </si>
  <si>
    <t>환 율 (/￦)</t>
  </si>
  <si>
    <t>기본재료비</t>
  </si>
  <si>
    <t>화   폐</t>
  </si>
  <si>
    <t>환  율</t>
  </si>
  <si>
    <t>비     고</t>
  </si>
  <si>
    <t>품   명</t>
  </si>
  <si>
    <t>노임계수</t>
  </si>
  <si>
    <t>계산결과값 자리수</t>
  </si>
  <si>
    <t>계산값</t>
  </si>
  <si>
    <t>달러($)</t>
    <phoneticPr fontId="1" type="noConversion"/>
  </si>
  <si>
    <t>휘 발 유</t>
    <phoneticPr fontId="1" type="noConversion"/>
  </si>
  <si>
    <t>경 유</t>
    <phoneticPr fontId="1" type="noConversion"/>
  </si>
  <si>
    <t>전 력</t>
    <phoneticPr fontId="1" type="noConversion"/>
  </si>
  <si>
    <t>KWH</t>
    <phoneticPr fontId="1" type="noConversion"/>
  </si>
  <si>
    <t>경 비 소수 1 미만 절하</t>
    <phoneticPr fontId="1" type="noConversion"/>
  </si>
  <si>
    <t>노무비 소수 1 미만 절하</t>
    <phoneticPr fontId="1" type="noConversion"/>
  </si>
  <si>
    <t>재료비 소수 1 미만 절하</t>
    <phoneticPr fontId="1" type="noConversion"/>
  </si>
  <si>
    <t>조달청</t>
    <phoneticPr fontId="1" type="noConversion"/>
  </si>
  <si>
    <t>유통물가</t>
    <phoneticPr fontId="1" type="noConversion"/>
  </si>
  <si>
    <t>물가자료</t>
    <phoneticPr fontId="1" type="noConversion"/>
  </si>
  <si>
    <t>물가정보</t>
    <phoneticPr fontId="1" type="noConversion"/>
  </si>
  <si>
    <t>최저가</t>
    <phoneticPr fontId="1" type="noConversion"/>
  </si>
  <si>
    <t>￦×</t>
  </si>
  <si>
    <t>×</t>
  </si>
  <si>
    <t>10(-7)</t>
  </si>
  <si>
    <t>잡    품</t>
  </si>
  <si>
    <t>주연료의</t>
  </si>
  <si>
    <t>%</t>
  </si>
  <si>
    <t>건설기계운전사</t>
  </si>
  <si>
    <t>건설기계운전사</t>
    <phoneticPr fontId="1" type="noConversion"/>
  </si>
  <si>
    <t>2021년 상반기</t>
    <phoneticPr fontId="1" type="noConversion"/>
  </si>
  <si>
    <t>2021.03.03. 매매기준율</t>
    <phoneticPr fontId="1" type="noConversion"/>
  </si>
  <si>
    <t>덤프트럭(자동덮개)</t>
    <phoneticPr fontId="1" type="noConversion"/>
  </si>
  <si>
    <t>운반거리 조견표</t>
    <phoneticPr fontId="85" type="noConversion"/>
  </si>
  <si>
    <t>구  분</t>
    <phoneticPr fontId="5" type="noConversion"/>
  </si>
  <si>
    <t>적재</t>
    <phoneticPr fontId="5" type="noConversion"/>
  </si>
  <si>
    <t>공차</t>
    <phoneticPr fontId="5" type="noConversion"/>
  </si>
  <si>
    <t>토치장 또는 토사장 등 열악한 조건의 도로</t>
    <phoneticPr fontId="5" type="noConversion"/>
  </si>
  <si>
    <t>교차가 힘든 산간지도로 및 제방 등의 도로</t>
    <phoneticPr fontId="5" type="noConversion"/>
  </si>
  <si>
    <t>교차가 가능한 산간지도로 및 제방도로, 미포장도로</t>
    <phoneticPr fontId="5" type="noConversion"/>
  </si>
  <si>
    <t>2차로 이상의 공사용도로</t>
    <phoneticPr fontId="5" type="noConversion"/>
  </si>
  <si>
    <t>2차로 교통량 및 교통대기가 많은 시가지 포장도로(7,000대/일 이상)</t>
    <phoneticPr fontId="5" type="noConversion"/>
  </si>
  <si>
    <t>4차로 이상의 교통량 및 교통대기가 많은 시가지 포장도로(40,000대/일 이상)</t>
    <phoneticPr fontId="5" type="noConversion"/>
  </si>
  <si>
    <t>2차로 시가지 포장도로(7,000～2,000대/일) 25 30</t>
    <phoneticPr fontId="5" type="noConversion"/>
  </si>
  <si>
    <t>4차로 이상의 시가지 포장도로(40,000대/일 미만)</t>
    <phoneticPr fontId="5" type="noConversion"/>
  </si>
  <si>
    <t>2차로 교외 포장도로(2,000대/일 이상)</t>
    <phoneticPr fontId="5" type="noConversion"/>
  </si>
  <si>
    <t>4차로 이상의 교외 포장도로(40,000대/일 이상)</t>
    <phoneticPr fontId="5" type="noConversion"/>
  </si>
  <si>
    <t>2차로 교외 포장도로(2,000대/일 미만)</t>
    <phoneticPr fontId="5" type="noConversion"/>
  </si>
  <si>
    <t>4차로 이상의 교외 포장도로(40,000대/일 미만)</t>
    <phoneticPr fontId="5" type="noConversion"/>
  </si>
  <si>
    <t>2차로 고속도로 또는 교통량(편도) 1일 40,000대 이상의 4차로 고속도로</t>
    <phoneticPr fontId="5" type="noConversion"/>
  </si>
  <si>
    <t>4차로 고속도로(편도 교통량 1일 40,000대 미만)</t>
    <phoneticPr fontId="5" type="noConversion"/>
  </si>
  <si>
    <t>1 번 : 토치장 또는 토사장 등 열악한 조건의 도로</t>
  </si>
  <si>
    <t>2 번 : 교차가 힘든 산간지도로 및 제방 등의 도로</t>
  </si>
  <si>
    <t>3 번 : 교차가 가능한 산간지도로 및 제방도로, 미포장도로</t>
  </si>
  <si>
    <t>4 번 : 2차로 이상의 공사용도로</t>
  </si>
  <si>
    <t>5 번 : 2차로 교통량 및 교통대기가 많은 시가지 포장도로(7,000대/일 이상)</t>
  </si>
  <si>
    <t>6 번 : 4차로 이상의 교통량 및 교통대기가 많은 시가지 포장도로(40,000대/일 이상)</t>
  </si>
  <si>
    <t>7 번 : 2차로 시가지 포장도로(7,000～2,000대/일) 25 30</t>
  </si>
  <si>
    <t>8 번 : 4차로 이상의 시가지 포장도로(40,000대/일 미만)</t>
  </si>
  <si>
    <t>9 번 :  2차로 교외 포장도로(2,000대/일 이상)</t>
  </si>
  <si>
    <t>10 번 : 4차로 이상의 교외 포장도로(40,000대/일 이상)</t>
  </si>
  <si>
    <t>11 번 : 2차로 교외 포장도로(2,000대/일 미만)</t>
  </si>
  <si>
    <t>12 번 : 4차로 이상의 교외 포장도로(40,000대/일 미만)</t>
  </si>
  <si>
    <t>적재속도</t>
    <phoneticPr fontId="74" type="noConversion"/>
  </si>
  <si>
    <t>공차속도</t>
    <phoneticPr fontId="74" type="noConversion"/>
  </si>
  <si>
    <t>구     분</t>
    <phoneticPr fontId="1" type="noConversion"/>
  </si>
  <si>
    <t>산          출          근          거</t>
    <phoneticPr fontId="1" type="noConversion"/>
  </si>
  <si>
    <t>수 량</t>
    <phoneticPr fontId="1" type="noConversion"/>
  </si>
  <si>
    <t>단 위</t>
    <phoneticPr fontId="1" type="noConversion"/>
  </si>
  <si>
    <t>비고</t>
    <phoneticPr fontId="1" type="noConversion"/>
  </si>
  <si>
    <t xml:space="preserve">운반거리
</t>
    <phoneticPr fontId="1" type="noConversion"/>
  </si>
  <si>
    <t>Km</t>
    <phoneticPr fontId="1" type="noConversion"/>
  </si>
  <si>
    <t xml:space="preserve">적재속도
</t>
    <phoneticPr fontId="1" type="noConversion"/>
  </si>
  <si>
    <t>Km/hr</t>
    <phoneticPr fontId="1" type="noConversion"/>
  </si>
  <si>
    <t>평균</t>
    <phoneticPr fontId="1" type="noConversion"/>
  </si>
  <si>
    <t xml:space="preserve">공차속도
</t>
    <phoneticPr fontId="1" type="noConversion"/>
  </si>
  <si>
    <t>단가산출총괄표</t>
    <phoneticPr fontId="1" type="noConversion"/>
  </si>
  <si>
    <t>1. 토 공</t>
    <phoneticPr fontId="1" type="noConversion"/>
  </si>
  <si>
    <t>■ 아산종합운동장 -&gt; 야적장(탕정로93번길 33-7번지)</t>
    <phoneticPr fontId="1" type="noConversion"/>
  </si>
  <si>
    <t>종합운동장</t>
    <phoneticPr fontId="1" type="noConversion"/>
  </si>
  <si>
    <t>현장입구</t>
    <phoneticPr fontId="1" type="noConversion"/>
  </si>
  <si>
    <t>■ 운반거리산출</t>
    <phoneticPr fontId="1" type="noConversion"/>
  </si>
  <si>
    <t>ㄷ</t>
    <phoneticPr fontId="1" type="noConversion"/>
  </si>
  <si>
    <t>운동장 -&gt;</t>
    <phoneticPr fontId="1" type="noConversion"/>
  </si>
  <si>
    <t>남부삼거리</t>
    <phoneticPr fontId="1" type="noConversion"/>
  </si>
  <si>
    <t>운동삼거리</t>
    <phoneticPr fontId="1" type="noConversion"/>
  </si>
  <si>
    <t>남부삼거리</t>
    <phoneticPr fontId="1" type="noConversion"/>
  </si>
  <si>
    <t>풍기1교차로(우)</t>
    <phoneticPr fontId="1" type="noConversion"/>
  </si>
  <si>
    <t>2.현장입구</t>
    <phoneticPr fontId="1" type="noConversion"/>
  </si>
  <si>
    <t>3.남부로 삼거리(우)</t>
    <phoneticPr fontId="1" type="noConversion"/>
  </si>
  <si>
    <t>4.운동장 삼거리(우)</t>
    <phoneticPr fontId="1" type="noConversion"/>
  </si>
  <si>
    <t>6.풍기1교차로(우)</t>
    <phoneticPr fontId="1" type="noConversion"/>
  </si>
  <si>
    <t>4.운동장 삼거리(우)</t>
    <phoneticPr fontId="1" type="noConversion"/>
  </si>
  <si>
    <t>온양순환로</t>
    <phoneticPr fontId="1" type="noConversion"/>
  </si>
  <si>
    <t>온양순환로(좌)</t>
    <phoneticPr fontId="1" type="noConversion"/>
  </si>
  <si>
    <t>탕정교차로</t>
    <phoneticPr fontId="1" type="noConversion"/>
  </si>
  <si>
    <t>탕정교차로</t>
    <phoneticPr fontId="1" type="noConversion"/>
  </si>
  <si>
    <t>만정당 삼거리</t>
    <phoneticPr fontId="1" type="noConversion"/>
  </si>
  <si>
    <t>탕정로 삼거리</t>
    <phoneticPr fontId="1" type="noConversion"/>
  </si>
  <si>
    <t>아산종합운동장</t>
    <phoneticPr fontId="1" type="noConversion"/>
  </si>
  <si>
    <t>만정삼거리</t>
    <phoneticPr fontId="1" type="noConversion"/>
  </si>
  <si>
    <t>탕정로삼거리</t>
    <phoneticPr fontId="1" type="noConversion"/>
  </si>
  <si>
    <t>모래야적장</t>
    <phoneticPr fontId="1" type="noConversion"/>
  </si>
  <si>
    <t>모래야적장</t>
    <phoneticPr fontId="1" type="noConversion"/>
  </si>
  <si>
    <t>0.27+0.13+0.260.64+1+3.2+2+0.1+0.1</t>
    <phoneticPr fontId="1" type="noConversion"/>
  </si>
  <si>
    <t>( 7 + 20 + 25 + 50+50+50+30+30+7 ) / 9 =</t>
    <phoneticPr fontId="1" type="noConversion"/>
  </si>
  <si>
    <t>( 8 + 25 + 30 + 55+55+55+35+35+8 ) / 9 =</t>
    <phoneticPr fontId="1" type="noConversion"/>
  </si>
  <si>
    <t>0.27+0.39+4.84+2.1+0.1</t>
    <phoneticPr fontId="1" type="noConversion"/>
  </si>
  <si>
    <t>( 7+20+50+30+7 ) / 5 =</t>
    <phoneticPr fontId="1" type="noConversion"/>
  </si>
  <si>
    <t>(8+25+55+35+8 ) / 5 =</t>
    <phoneticPr fontId="1" type="noConversion"/>
  </si>
  <si>
    <t>달러($)</t>
  </si>
  <si>
    <t>23</t>
  </si>
  <si>
    <t>경    유</t>
  </si>
  <si>
    <t>엔(100￥)</t>
  </si>
  <si>
    <t>24</t>
  </si>
  <si>
    <t>휘 발 유</t>
  </si>
  <si>
    <t>유로(E)</t>
  </si>
  <si>
    <t>마르크(M)</t>
  </si>
  <si>
    <t>파운드(L)</t>
  </si>
  <si>
    <t>1</t>
  </si>
  <si>
    <t>2</t>
  </si>
  <si>
    <t>1/8*16/12*25/20*24/15</t>
  </si>
  <si>
    <t>경  비 소수 1 미만 절하</t>
  </si>
  <si>
    <t>3</t>
  </si>
  <si>
    <t>1/8*16/12*25/20*12/10</t>
  </si>
  <si>
    <t>4</t>
  </si>
  <si>
    <t>1/8*16/12*25/20*14/12</t>
  </si>
  <si>
    <t>재료비 소수 1 미만 절하</t>
  </si>
  <si>
    <t>5</t>
  </si>
  <si>
    <t>1/8*16/12*25/20*24/5</t>
  </si>
  <si>
    <t>노무비 소수 1 미만 절하</t>
  </si>
  <si>
    <t>노임단가</t>
  </si>
  <si>
    <t>작업반장</t>
  </si>
  <si>
    <t>보통인부</t>
  </si>
  <si>
    <t>특별인부</t>
  </si>
  <si>
    <t>조 력 공</t>
  </si>
  <si>
    <t>비 계 공</t>
  </si>
  <si>
    <t>6</t>
  </si>
  <si>
    <t>형틀목공</t>
  </si>
  <si>
    <t>7</t>
  </si>
  <si>
    <t>철 근 공</t>
  </si>
  <si>
    <t>8</t>
  </si>
  <si>
    <t>철    공</t>
  </si>
  <si>
    <t>9</t>
  </si>
  <si>
    <t>철 골 공</t>
  </si>
  <si>
    <t>10</t>
  </si>
  <si>
    <t>용 접 공</t>
  </si>
  <si>
    <t>11</t>
  </si>
  <si>
    <t>콘크리트공</t>
  </si>
  <si>
    <t>12</t>
  </si>
  <si>
    <t>보 링 공</t>
  </si>
  <si>
    <t>13</t>
  </si>
  <si>
    <t>착 암 공</t>
  </si>
  <si>
    <t>14</t>
  </si>
  <si>
    <t>포 설 공</t>
  </si>
  <si>
    <t>15</t>
  </si>
  <si>
    <t>포 장 공</t>
  </si>
  <si>
    <t>16</t>
  </si>
  <si>
    <t>건축목공</t>
  </si>
  <si>
    <t>17</t>
  </si>
  <si>
    <t>도 장 공</t>
  </si>
  <si>
    <t>18</t>
  </si>
  <si>
    <t>조 경 공</t>
  </si>
  <si>
    <t>19</t>
  </si>
  <si>
    <t>배 관 공(수도)</t>
  </si>
  <si>
    <t>20</t>
  </si>
  <si>
    <t>21</t>
  </si>
  <si>
    <t>화물차운전사</t>
  </si>
  <si>
    <t>22</t>
  </si>
  <si>
    <t>일반기계운전사</t>
  </si>
  <si>
    <t>기계설비공</t>
  </si>
  <si>
    <t>플랜트 배관공</t>
  </si>
  <si>
    <t>25</t>
  </si>
  <si>
    <t>고급품질관리원</t>
  </si>
  <si>
    <t>26</t>
  </si>
  <si>
    <t>플랜트 전공</t>
  </si>
  <si>
    <t>27</t>
  </si>
  <si>
    <t>중급품질관리기술인</t>
  </si>
  <si>
    <t>기타 직종</t>
  </si>
  <si>
    <t>보 링 공(지질조사)</t>
  </si>
  <si>
    <t>2024년(하)</t>
    <phoneticPr fontId="1" type="noConversion"/>
  </si>
  <si>
    <t>15Ton</t>
  </si>
  <si>
    <t>덤프트럭(자동덮개)덤프손료</t>
  </si>
  <si>
    <t>덤프트럭(자동덮개)덮개손료</t>
  </si>
  <si>
    <t>24Ton</t>
  </si>
  <si>
    <t>덤프트럭(자동덮개)손료</t>
  </si>
  <si>
    <t>0.6㎥</t>
    <phoneticPr fontId="1" type="noConversion"/>
  </si>
  <si>
    <t>굴삭기손료</t>
    <phoneticPr fontId="1" type="noConversion"/>
  </si>
  <si>
    <t>덤프트럭(자동덮개)</t>
  </si>
  <si>
    <t>굴삭기(타이어)</t>
    <phoneticPr fontId="1" type="noConversion"/>
  </si>
  <si>
    <t>hr</t>
  </si>
  <si>
    <t>hr</t>
    <phoneticPr fontId="1" type="noConversion"/>
  </si>
  <si>
    <t>비 고</t>
    <phoneticPr fontId="1" type="noConversion"/>
  </si>
  <si>
    <t>단가산출</t>
  </si>
  <si>
    <t>산    출    근    거</t>
  </si>
  <si>
    <t>(</t>
  </si>
  <si>
    <t>)</t>
  </si>
  <si>
    <t>=</t>
  </si>
  <si>
    <t>1.</t>
  </si>
  <si>
    <t>재</t>
  </si>
  <si>
    <t>비</t>
  </si>
  <si>
    <t>2.</t>
  </si>
  <si>
    <t>-</t>
  </si>
  <si>
    <t>3.</t>
  </si>
  <si>
    <t>:</t>
  </si>
  <si>
    <t>Q</t>
  </si>
  <si>
    <t>경</t>
  </si>
  <si>
    <t>소</t>
  </si>
  <si>
    <t>계</t>
  </si>
  <si>
    <t>+</t>
  </si>
  <si>
    <t>/</t>
  </si>
  <si>
    <t>m</t>
  </si>
  <si>
    <t>㎥</t>
  </si>
  <si>
    <t>회</t>
  </si>
  <si>
    <t>적용</t>
  </si>
  <si>
    <t>ton</t>
  </si>
  <si>
    <t>L</t>
  </si>
  <si>
    <t>km</t>
  </si>
  <si>
    <t>운</t>
  </si>
  <si>
    <t>반</t>
  </si>
  <si>
    <t>비포장</t>
  </si>
  <si>
    <t>L1</t>
  </si>
  <si>
    <t>현장입구</t>
  </si>
  <si>
    <t>L2</t>
  </si>
  <si>
    <t>현장</t>
  </si>
  <si>
    <t>⊙</t>
  </si>
  <si>
    <t>V1</t>
  </si>
  <si>
    <t>V3</t>
  </si>
  <si>
    <t>V2</t>
  </si>
  <si>
    <t>V4</t>
  </si>
  <si>
    <t>T</t>
  </si>
  <si>
    <t>,</t>
  </si>
  <si>
    <t>rt</t>
  </si>
  <si>
    <t>f</t>
  </si>
  <si>
    <t>q</t>
  </si>
  <si>
    <t>E</t>
  </si>
  <si>
    <t>qs</t>
  </si>
  <si>
    <t>Es</t>
  </si>
  <si>
    <t>Cms</t>
  </si>
  <si>
    <t>n</t>
  </si>
  <si>
    <t>t1</t>
  </si>
  <si>
    <t>t2</t>
  </si>
  <si>
    <t>t3</t>
  </si>
  <si>
    <t>t4</t>
  </si>
  <si>
    <t>t5</t>
  </si>
  <si>
    <t>t6</t>
  </si>
  <si>
    <t>Cm</t>
  </si>
  <si>
    <t>To</t>
  </si>
  <si>
    <t>분</t>
  </si>
  <si>
    <t>적</t>
  </si>
  <si>
    <t>K</t>
  </si>
  <si>
    <t>sec</t>
  </si>
  <si>
    <t>90</t>
  </si>
  <si>
    <t>˚</t>
  </si>
  <si>
    <t>H</t>
  </si>
  <si>
    <t>포장도로</t>
  </si>
  <si>
    <t>사토장</t>
  </si>
  <si>
    <t>Lo</t>
  </si>
  <si>
    <t>불도우저(무한궤도)</t>
  </si>
  <si>
    <t>(32Ton)</t>
  </si>
  <si>
    <t>qo</t>
  </si>
  <si>
    <t>수  량</t>
  </si>
  <si>
    <t>합     계</t>
  </si>
  <si>
    <t>노 무 비</t>
  </si>
  <si>
    <t>재 료 비</t>
  </si>
  <si>
    <t>경     비</t>
  </si>
  <si>
    <t>순 공 사 비</t>
  </si>
  <si>
    <t>◎</t>
  </si>
  <si>
    <t>토목공사</t>
  </si>
  <si>
    <t>토공</t>
  </si>
  <si>
    <t>8.</t>
  </si>
  <si>
    <t>사급자재대</t>
  </si>
  <si>
    <t>모 래, 도착도</t>
  </si>
  <si>
    <t>강모래</t>
  </si>
  <si>
    <t>야적장 정리</t>
    <phoneticPr fontId="1" type="noConversion"/>
  </si>
  <si>
    <r>
      <t>(양호</t>
    </r>
    <r>
      <rPr>
        <sz val="9"/>
        <color indexed="8"/>
        <rFont val="굴림체"/>
        <family val="3"/>
        <charset val="129"/>
      </rPr>
      <t>)</t>
    </r>
    <phoneticPr fontId="1" type="noConversion"/>
  </si>
  <si>
    <t>`</t>
    <phoneticPr fontId="88" type="noConversion"/>
  </si>
  <si>
    <t>`</t>
    <phoneticPr fontId="88" type="noConversion"/>
  </si>
  <si>
    <t>K</t>
    <phoneticPr fontId="1" type="noConversion"/>
  </si>
  <si>
    <t>qs</t>
    <phoneticPr fontId="1" type="noConversion"/>
  </si>
  <si>
    <t>qs</t>
    <phoneticPr fontId="1" type="noConversion"/>
  </si>
  <si>
    <t>야적장 정리</t>
    <phoneticPr fontId="1" type="noConversion"/>
  </si>
  <si>
    <t>-</t>
    <phoneticPr fontId="1" type="noConversion"/>
  </si>
  <si>
    <t>현장입구</t>
    <phoneticPr fontId="1" type="noConversion"/>
  </si>
  <si>
    <t>-</t>
    <phoneticPr fontId="1" type="noConversion"/>
  </si>
  <si>
    <t>이순신
종합운동장</t>
    <phoneticPr fontId="1" type="noConversion"/>
  </si>
  <si>
    <t>운동장 
삼거리</t>
    <phoneticPr fontId="1" type="noConversion"/>
  </si>
  <si>
    <t>탕정
교차로</t>
    <phoneticPr fontId="1" type="noConversion"/>
  </si>
  <si>
    <t>탕정
삼거리</t>
    <phoneticPr fontId="1" type="noConversion"/>
  </si>
  <si>
    <t>모래
야적장</t>
    <phoneticPr fontId="1" type="noConversion"/>
  </si>
  <si>
    <t>L=</t>
    <phoneticPr fontId="1" type="noConversion"/>
  </si>
  <si>
    <t>Km</t>
    <phoneticPr fontId="1" type="noConversion"/>
  </si>
  <si>
    <t>-</t>
    <phoneticPr fontId="1" type="noConversion"/>
  </si>
  <si>
    <r>
      <t>V</t>
    </r>
    <r>
      <rPr>
        <sz val="9"/>
        <color indexed="8"/>
        <rFont val="굴림체"/>
        <family val="3"/>
        <charset val="129"/>
      </rPr>
      <t>1</t>
    </r>
    <phoneticPr fontId="1" type="noConversion"/>
  </si>
  <si>
    <t>V2</t>
    <phoneticPr fontId="1" type="noConversion"/>
  </si>
  <si>
    <r>
      <t>K</t>
    </r>
    <r>
      <rPr>
        <sz val="9"/>
        <color indexed="8"/>
        <rFont val="굴림체"/>
        <family val="3"/>
        <charset val="129"/>
      </rPr>
      <t>m/hr</t>
    </r>
    <phoneticPr fontId="1" type="noConversion"/>
  </si>
  <si>
    <t>- -</t>
    <phoneticPr fontId="1" type="noConversion"/>
  </si>
  <si>
    <t>V4</t>
    <phoneticPr fontId="1" type="noConversion"/>
  </si>
  <si>
    <t>- -</t>
    <phoneticPr fontId="1" type="noConversion"/>
  </si>
  <si>
    <t>=</t>
    <phoneticPr fontId="1" type="noConversion"/>
  </si>
  <si>
    <t>+</t>
    <phoneticPr fontId="1" type="noConversion"/>
  </si>
  <si>
    <t>V3</t>
    <phoneticPr fontId="1" type="noConversion"/>
  </si>
  <si>
    <t>V5</t>
    <phoneticPr fontId="1" type="noConversion"/>
  </si>
  <si>
    <t>V6</t>
    <phoneticPr fontId="1" type="noConversion"/>
  </si>
  <si>
    <t>V7</t>
    <phoneticPr fontId="1" type="noConversion"/>
  </si>
  <si>
    <t>V8</t>
    <phoneticPr fontId="1" type="noConversion"/>
  </si>
  <si>
    <t>V9</t>
    <phoneticPr fontId="1" type="noConversion"/>
  </si>
  <si>
    <t>V10</t>
    <phoneticPr fontId="1" type="noConversion"/>
  </si>
  <si>
    <t>)</t>
    <phoneticPr fontId="1" type="noConversion"/>
  </si>
  <si>
    <t>X</t>
    <phoneticPr fontId="1" type="noConversion"/>
  </si>
  <si>
    <t>=</t>
    <phoneticPr fontId="1" type="noConversion"/>
  </si>
  <si>
    <r>
      <t>t</t>
    </r>
    <r>
      <rPr>
        <sz val="9"/>
        <color indexed="8"/>
        <rFont val="굴림체"/>
        <family val="3"/>
        <charset val="129"/>
      </rPr>
      <t>6</t>
    </r>
    <phoneticPr fontId="1" type="noConversion"/>
  </si>
  <si>
    <t>=</t>
    <phoneticPr fontId="1" type="noConversion"/>
  </si>
  <si>
    <t>`</t>
    <phoneticPr fontId="1" type="noConversion"/>
  </si>
  <si>
    <t>`</t>
    <phoneticPr fontId="1" type="noConversion"/>
  </si>
  <si>
    <r>
      <t xml:space="preserve">경 </t>
    </r>
    <r>
      <rPr>
        <sz val="9"/>
        <color indexed="8"/>
        <rFont val="굴림체"/>
        <family val="3"/>
        <charset val="129"/>
      </rPr>
      <t xml:space="preserve"> 비</t>
    </r>
    <phoneticPr fontId="1" type="noConversion"/>
  </si>
  <si>
    <t>CM</t>
    <phoneticPr fontId="1" type="noConversion"/>
  </si>
  <si>
    <t>협의율 적용 :</t>
    <phoneticPr fontId="1" type="noConversion"/>
  </si>
  <si>
    <t>낙찰율 :</t>
    <phoneticPr fontId="1" type="noConversion"/>
  </si>
  <si>
    <t>%</t>
    <phoneticPr fontId="1" type="noConversion"/>
  </si>
  <si>
    <t>M3</t>
    <phoneticPr fontId="1" type="noConversion"/>
  </si>
  <si>
    <t>비 고</t>
    <phoneticPr fontId="1" type="noConversion"/>
  </si>
  <si>
    <t>/</t>
    <phoneticPr fontId="1" type="noConversion"/>
  </si>
  <si>
    <t>-</t>
    <phoneticPr fontId="1" type="noConversion"/>
  </si>
  <si>
    <t>협의율 :</t>
    <phoneticPr fontId="1" type="noConversion"/>
  </si>
  <si>
    <t>굴삭기 B/H06W(타이어)</t>
    <phoneticPr fontId="1" type="noConversion"/>
  </si>
  <si>
    <t>(0.6㎥)</t>
    <phoneticPr fontId="1" type="noConversion"/>
  </si>
  <si>
    <t>굴삭기(타이어)</t>
    <phoneticPr fontId="1" type="noConversion"/>
  </si>
  <si>
    <t>(15Ton)</t>
    <phoneticPr fontId="1" type="noConversion"/>
  </si>
  <si>
    <t>경  비</t>
    <phoneticPr fontId="1" type="noConversion"/>
  </si>
  <si>
    <t>32Ton</t>
  </si>
  <si>
    <t>불도우저(무한궤도)손료</t>
  </si>
  <si>
    <t>불도우저(무한궤도)</t>
    <phoneticPr fontId="1" type="noConversion"/>
  </si>
  <si>
    <t>NO</t>
    <phoneticPr fontId="1" type="noConversion"/>
  </si>
  <si>
    <t>1.</t>
    <phoneticPr fontId="1" type="noConversion"/>
  </si>
  <si>
    <t>2.</t>
    <phoneticPr fontId="1" type="noConversion"/>
  </si>
  <si>
    <t>3.</t>
    <phoneticPr fontId="1" type="noConversion"/>
  </si>
  <si>
    <t>4.</t>
    <phoneticPr fontId="1" type="noConversion"/>
  </si>
  <si>
    <t>\</t>
    <phoneticPr fontId="1" type="noConversion"/>
  </si>
  <si>
    <t>계약단가</t>
    <phoneticPr fontId="1" type="noConversion"/>
  </si>
  <si>
    <t>"</t>
    <phoneticPr fontId="1" type="noConversion"/>
  </si>
  <si>
    <t>■ 모래야적장(탕정로63-7) -&gt; 야적장(탕정면 명암리 955)</t>
    <phoneticPr fontId="1" type="noConversion"/>
  </si>
  <si>
    <t>9분</t>
    <phoneticPr fontId="130" type="noConversion"/>
  </si>
  <si>
    <t>야적장</t>
    <phoneticPr fontId="1" type="noConversion"/>
  </si>
  <si>
    <t>X</t>
    <phoneticPr fontId="130" type="noConversion"/>
  </si>
  <si>
    <t>=</t>
    <phoneticPr fontId="130" type="noConversion"/>
  </si>
  <si>
    <t>현장</t>
    <phoneticPr fontId="1" type="noConversion"/>
  </si>
  <si>
    <t>야적장 입구</t>
    <phoneticPr fontId="1" type="noConversion"/>
  </si>
  <si>
    <t>(7+20) / 2 =</t>
    <phoneticPr fontId="1" type="noConversion"/>
  </si>
  <si>
    <t>(8+25) / 2 =</t>
    <phoneticPr fontId="1" type="noConversion"/>
  </si>
  <si>
    <t>0.1+2.8</t>
    <phoneticPr fontId="1" type="noConversion"/>
  </si>
  <si>
    <t>모래</t>
    <phoneticPr fontId="1" type="noConversion"/>
  </si>
  <si>
    <t>)</t>
    <phoneticPr fontId="1" type="noConversion"/>
  </si>
  <si>
    <t>e</t>
    <phoneticPr fontId="1" type="noConversion"/>
  </si>
  <si>
    <t>구       분</t>
    <phoneticPr fontId="5" type="noConversion"/>
  </si>
  <si>
    <t>산 출 방 법</t>
    <phoneticPr fontId="5" type="noConversion"/>
  </si>
  <si>
    <t>비     고</t>
    <phoneticPr fontId="5" type="noConversion"/>
  </si>
  <si>
    <t>1. 순공사원가</t>
    <phoneticPr fontId="5" type="noConversion"/>
  </si>
  <si>
    <t xml:space="preserve"> 가. 재료비</t>
    <phoneticPr fontId="5" type="noConversion"/>
  </si>
  <si>
    <t xml:space="preserve">  가-1. 직접재료비</t>
    <phoneticPr fontId="5" type="noConversion"/>
  </si>
  <si>
    <t xml:space="preserve"> 나. 노무비</t>
    <phoneticPr fontId="5" type="noConversion"/>
  </si>
  <si>
    <t xml:space="preserve">  나-1. 직접노무비</t>
    <phoneticPr fontId="5" type="noConversion"/>
  </si>
  <si>
    <t xml:space="preserve">  나-2. 간접노무비</t>
    <phoneticPr fontId="5" type="noConversion"/>
  </si>
  <si>
    <t>[나1]의</t>
    <phoneticPr fontId="5" type="noConversion"/>
  </si>
  <si>
    <t xml:space="preserve"> 다. 경비</t>
    <phoneticPr fontId="5" type="noConversion"/>
  </si>
  <si>
    <t xml:space="preserve">  다-1. 산출경비</t>
    <phoneticPr fontId="5" type="noConversion"/>
  </si>
  <si>
    <t xml:space="preserve">  다-2. 산재보험료</t>
    <phoneticPr fontId="5" type="noConversion"/>
  </si>
  <si>
    <t xml:space="preserve">[나]의 </t>
    <phoneticPr fontId="5" type="noConversion"/>
  </si>
  <si>
    <t xml:space="preserve">  다-3. 고용보험료</t>
    <phoneticPr fontId="5" type="noConversion"/>
  </si>
  <si>
    <t xml:space="preserve">[나]의 </t>
    <phoneticPr fontId="5" type="noConversion"/>
  </si>
  <si>
    <t xml:space="preserve">  다-4. 건강보험료</t>
    <phoneticPr fontId="5" type="noConversion"/>
  </si>
  <si>
    <t>[나1]의</t>
    <phoneticPr fontId="5" type="noConversion"/>
  </si>
  <si>
    <t xml:space="preserve">  다-5. 노인장기요양보험료</t>
    <phoneticPr fontId="132" type="noConversion"/>
  </si>
  <si>
    <t>[다4]의</t>
    <phoneticPr fontId="5" type="noConversion"/>
  </si>
  <si>
    <t xml:space="preserve">  다-6. 연금보험료</t>
    <phoneticPr fontId="5" type="noConversion"/>
  </si>
  <si>
    <t xml:space="preserve">  다-7. 퇴직공제부금비</t>
    <phoneticPr fontId="5" type="noConversion"/>
  </si>
  <si>
    <t xml:space="preserve">  다-8. 산업안전보건관리비</t>
    <phoneticPr fontId="5" type="noConversion"/>
  </si>
  <si>
    <t>[가+나1]의</t>
    <phoneticPr fontId="5" type="noConversion"/>
  </si>
  <si>
    <t>+5,349천원</t>
    <phoneticPr fontId="5" type="noConversion"/>
  </si>
  <si>
    <t xml:space="preserve">  다-9. 안전관리비</t>
    <phoneticPr fontId="5" type="noConversion"/>
  </si>
  <si>
    <t xml:space="preserve">  다-10. 품질관리비</t>
    <phoneticPr fontId="5" type="noConversion"/>
  </si>
  <si>
    <t xml:space="preserve">  다-11. 환경보전비</t>
    <phoneticPr fontId="5" type="noConversion"/>
  </si>
  <si>
    <t>[가+나1+다1]의</t>
    <phoneticPr fontId="5" type="noConversion"/>
  </si>
  <si>
    <t xml:space="preserve">  다-12. 공사이행보증수수료</t>
    <phoneticPr fontId="5" type="noConversion"/>
  </si>
  <si>
    <t>([가+나-1+다-1]의-0억원)x</t>
    <phoneticPr fontId="5" type="noConversion"/>
  </si>
  <si>
    <t xml:space="preserve">  다-13. 하도급대금지급보증서발급수수료</t>
    <phoneticPr fontId="5" type="noConversion"/>
  </si>
  <si>
    <t xml:space="preserve">  다-14. 건설기계대여대금지급보증서발급금액</t>
    <phoneticPr fontId="5" type="noConversion"/>
  </si>
  <si>
    <t xml:space="preserve">  다-15. 기타경비</t>
    <phoneticPr fontId="5" type="noConversion"/>
  </si>
  <si>
    <t>[가+나]의</t>
    <phoneticPr fontId="5" type="noConversion"/>
  </si>
  <si>
    <t>2. 일반관리비</t>
    <phoneticPr fontId="5" type="noConversion"/>
  </si>
  <si>
    <t>[1]의</t>
    <phoneticPr fontId="5" type="noConversion"/>
  </si>
  <si>
    <t>3. 이        윤</t>
    <phoneticPr fontId="5" type="noConversion"/>
  </si>
  <si>
    <t>[나+다+2]의</t>
    <phoneticPr fontId="5" type="noConversion"/>
  </si>
  <si>
    <t xml:space="preserve">  3.1 미확정설계항목(PS)</t>
    <phoneticPr fontId="5" type="noConversion"/>
  </si>
  <si>
    <t xml:space="preserve">  3.2 제요율적용제외공종</t>
    <phoneticPr fontId="5" type="noConversion"/>
  </si>
  <si>
    <t>4. 총     원     가</t>
    <phoneticPr fontId="5" type="noConversion"/>
  </si>
  <si>
    <t>[1+2+3+3.1+3.2]</t>
    <phoneticPr fontId="5" type="noConversion"/>
  </si>
  <si>
    <t>7. 소              계</t>
    <phoneticPr fontId="5" type="noConversion"/>
  </si>
  <si>
    <t>[4+5+6]</t>
    <phoneticPr fontId="5" type="noConversion"/>
  </si>
  <si>
    <t>8. 부가가치세</t>
    <phoneticPr fontId="5" type="noConversion"/>
  </si>
  <si>
    <t>[7]의</t>
    <phoneticPr fontId="5" type="noConversion"/>
  </si>
  <si>
    <t>10. 총계</t>
    <phoneticPr fontId="5" type="noConversion"/>
  </si>
  <si>
    <t>[7+8+9]</t>
    <phoneticPr fontId="5" type="noConversion"/>
  </si>
  <si>
    <t>금          액</t>
    <phoneticPr fontId="5" type="noConversion"/>
  </si>
  <si>
    <t xml:space="preserve"> 이순신운동장-&gt;야적장, L=7.7km</t>
    <phoneticPr fontId="1" type="noConversion"/>
  </si>
  <si>
    <t>당 초</t>
    <phoneticPr fontId="5" type="noConversion"/>
  </si>
  <si>
    <t>변경</t>
    <phoneticPr fontId="130" type="noConversion"/>
  </si>
  <si>
    <t>구 성 비</t>
    <phoneticPr fontId="130" type="noConversion"/>
  </si>
  <si>
    <t>고정금액</t>
  </si>
  <si>
    <r>
      <t>공사원가</t>
    </r>
    <r>
      <rPr>
        <b/>
        <sz val="22"/>
        <color indexed="10"/>
        <rFont val="맑은 고딕"/>
        <family val="3"/>
        <charset val="129"/>
      </rPr>
      <t>(변경)</t>
    </r>
    <r>
      <rPr>
        <b/>
        <sz val="22"/>
        <rFont val="맑은 고딕"/>
        <family val="3"/>
        <charset val="129"/>
      </rPr>
      <t>계산서</t>
    </r>
    <phoneticPr fontId="5" type="noConversion"/>
  </si>
  <si>
    <r>
      <t>공사비(</t>
    </r>
    <r>
      <rPr>
        <b/>
        <sz val="20"/>
        <color indexed="10"/>
        <rFont val="맑은 고딕"/>
        <family val="3"/>
        <charset val="129"/>
      </rPr>
      <t>변경</t>
    </r>
    <r>
      <rPr>
        <b/>
        <sz val="20"/>
        <color indexed="8"/>
        <rFont val="맑은 고딕"/>
        <family val="3"/>
        <charset val="129"/>
      </rPr>
      <t>)내역서</t>
    </r>
    <phoneticPr fontId="1" type="noConversion"/>
  </si>
  <si>
    <t>신규단가1</t>
    <phoneticPr fontId="1" type="noConversion"/>
  </si>
  <si>
    <t>신규단가2</t>
    <phoneticPr fontId="1" type="noConversion"/>
  </si>
  <si>
    <t>2024.11.</t>
    <phoneticPr fontId="1" type="noConversion"/>
  </si>
  <si>
    <t>(모래운반 외)</t>
    <phoneticPr fontId="1" type="noConversion"/>
  </si>
  <si>
    <r>
      <rPr>
        <b/>
        <sz val="9"/>
        <color indexed="12"/>
        <rFont val="맑은 고딕"/>
        <family val="3"/>
        <charset val="129"/>
      </rPr>
      <t xml:space="preserve">증 </t>
    </r>
    <r>
      <rPr>
        <b/>
        <sz val="9"/>
        <rFont val="맑은 고딕"/>
        <family val="3"/>
        <charset val="129"/>
      </rPr>
      <t xml:space="preserve">, </t>
    </r>
    <r>
      <rPr>
        <b/>
        <sz val="9"/>
        <color indexed="10"/>
        <rFont val="맑은 고딕"/>
        <family val="3"/>
        <charset val="129"/>
      </rPr>
      <t>감</t>
    </r>
    <phoneticPr fontId="130" type="noConversion"/>
  </si>
  <si>
    <t>- 공사명 : 아산 DC2 일반산업단지 공업용수 시설공사</t>
    <phoneticPr fontId="1" type="noConversion"/>
  </si>
  <si>
    <t>- 공사위치 : 아산시 탕정면 명암리 955일원</t>
    <phoneticPr fontId="1" type="noConversion"/>
  </si>
  <si>
    <t>- 공사규모 : D800mm(DCIP), L=4,168M  (4LINE 본선)</t>
    <phoneticPr fontId="1" type="noConversion"/>
  </si>
  <si>
    <t>- 발주자 : 충청남도 아산시</t>
    <phoneticPr fontId="1" type="noConversion"/>
  </si>
  <si>
    <t>- 공사기간 : 착공일로부터 549일간(18개월)</t>
    <phoneticPr fontId="1" type="noConversion"/>
  </si>
  <si>
    <t xml:space="preserve">                 이토변실 4개소 , 제수변실 1개소</t>
    <phoneticPr fontId="1" type="noConversion"/>
  </si>
  <si>
    <t xml:space="preserve">                 공기변실 9개소 , 이토변실 4개소</t>
    <phoneticPr fontId="1" type="noConversion"/>
  </si>
  <si>
    <t>&lt; 실 정 보 고 서 &gt;</t>
    <phoneticPr fontId="1" type="noConversion"/>
  </si>
  <si>
    <t>주요증감현황</t>
    <phoneticPr fontId="1" type="noConversion"/>
  </si>
  <si>
    <t>모래,도착도</t>
    <phoneticPr fontId="1" type="noConversion"/>
  </si>
  <si>
    <t>2. 사급자재대</t>
    <phoneticPr fontId="1" type="noConversion"/>
  </si>
  <si>
    <t>M3</t>
    <phoneticPr fontId="1" type="noConversion"/>
  </si>
  <si>
    <r>
      <rPr>
        <b/>
        <sz val="11"/>
        <color indexed="12"/>
        <rFont val="맑은 고딕"/>
        <family val="3"/>
        <charset val="129"/>
      </rPr>
      <t>증</t>
    </r>
    <r>
      <rPr>
        <b/>
        <sz val="11"/>
        <rFont val="맑은 고딕"/>
        <family val="3"/>
        <charset val="129"/>
      </rPr>
      <t>ㆍ</t>
    </r>
    <r>
      <rPr>
        <b/>
        <sz val="11"/>
        <color indexed="10"/>
        <rFont val="맑은 고딕"/>
        <family val="3"/>
        <charset val="129"/>
      </rPr>
      <t>감</t>
    </r>
    <phoneticPr fontId="1" type="noConversion"/>
  </si>
  <si>
    <r>
      <rPr>
        <b/>
        <sz val="11"/>
        <color indexed="12"/>
        <rFont val="맑은 고딕"/>
        <family val="3"/>
        <charset val="129"/>
      </rPr>
      <t>증</t>
    </r>
    <r>
      <rPr>
        <b/>
        <sz val="11"/>
        <rFont val="맑은 고딕"/>
        <family val="3"/>
        <charset val="129"/>
      </rPr>
      <t>ㆍ</t>
    </r>
    <r>
      <rPr>
        <b/>
        <sz val="11"/>
        <color indexed="10"/>
        <rFont val="맑은 고딕"/>
        <family val="3"/>
        <charset val="129"/>
      </rPr>
      <t>감</t>
    </r>
    <phoneticPr fontId="1" type="noConversion"/>
  </si>
  <si>
    <t>1식</t>
    <phoneticPr fontId="1" type="noConversion"/>
  </si>
  <si>
    <t>1식</t>
    <phoneticPr fontId="1" type="noConversion"/>
  </si>
  <si>
    <t>1식</t>
    <phoneticPr fontId="1" type="noConversion"/>
  </si>
  <si>
    <t xml:space="preserve">   유용토 운반(모래,야적장-&gt;현장)</t>
    <phoneticPr fontId="1" type="noConversion"/>
  </si>
  <si>
    <t xml:space="preserve">   모래운반(이순신운동장-&gt;야적장)</t>
    <phoneticPr fontId="1" type="noConversion"/>
  </si>
  <si>
    <t xml:space="preserve">   1. 직접공사비</t>
    <phoneticPr fontId="1" type="noConversion"/>
  </si>
  <si>
    <t xml:space="preserve">   2. 간접공사비</t>
    <phoneticPr fontId="1" type="noConversion"/>
  </si>
  <si>
    <t xml:space="preserve">   3. 총원가</t>
    <phoneticPr fontId="1" type="noConversion"/>
  </si>
  <si>
    <t xml:space="preserve">   4. 부가가치세</t>
    <phoneticPr fontId="1" type="noConversion"/>
  </si>
  <si>
    <t xml:space="preserve">   5. 도급액</t>
    <phoneticPr fontId="1" type="noConversion"/>
  </si>
  <si>
    <t>실  정  보  고</t>
    <phoneticPr fontId="1" type="noConversion"/>
  </si>
  <si>
    <t>신규단가2</t>
    <phoneticPr fontId="1" type="noConversion"/>
  </si>
  <si>
    <t xml:space="preserve">   모래운반(이순신운동장-&gt;야적장)</t>
    <phoneticPr fontId="1" type="noConversion"/>
  </si>
  <si>
    <t xml:space="preserve">   유용토 운반(모래,야적장-&gt;현장)</t>
    <phoneticPr fontId="1" type="noConversion"/>
  </si>
  <si>
    <t xml:space="preserve">    모래,도착도</t>
    <phoneticPr fontId="1" type="noConversion"/>
  </si>
  <si>
    <t>□ 협의율 근거자료( 공사계약일반조건 제20조 2항)</t>
    <phoneticPr fontId="154" type="noConversion"/>
  </si>
  <si>
    <t>(협의율)</t>
    <phoneticPr fontId="154" type="noConversion"/>
  </si>
  <si>
    <t>(  100% + 86.665% ) / 2        =</t>
    <phoneticPr fontId="154" type="noConversion"/>
  </si>
  <si>
    <t>유용토운반(모래)</t>
    <phoneticPr fontId="1" type="noConversion"/>
  </si>
  <si>
    <t>유용토운반(모래)</t>
    <phoneticPr fontId="1" type="noConversion"/>
  </si>
  <si>
    <t xml:space="preserve"> 야적장-&gt;현장, L=2.9km</t>
    <phoneticPr fontId="1" type="noConversion"/>
  </si>
  <si>
    <t>1. 실정보고서</t>
    <phoneticPr fontId="154" type="noConversion"/>
  </si>
  <si>
    <t>목   차</t>
    <phoneticPr fontId="154" type="noConversion"/>
  </si>
  <si>
    <t>1. 실정보고서</t>
    <phoneticPr fontId="154" type="noConversion"/>
  </si>
  <si>
    <t>2. 공사내역서</t>
    <phoneticPr fontId="154" type="noConversion"/>
  </si>
  <si>
    <t>3. 수량산출서</t>
    <phoneticPr fontId="154" type="noConversion"/>
  </si>
  <si>
    <t>2. 공사내역서</t>
    <phoneticPr fontId="154" type="noConversion"/>
  </si>
  <si>
    <t>3. 수량산출서</t>
    <phoneticPr fontId="154" type="noConversion"/>
  </si>
  <si>
    <t>5. 기타 증빙자료</t>
    <phoneticPr fontId="154" type="noConversion"/>
  </si>
  <si>
    <t>4. 단가산출서</t>
    <phoneticPr fontId="154" type="noConversion"/>
  </si>
  <si>
    <t>4. 단가산출서</t>
    <phoneticPr fontId="154" type="noConversion"/>
  </si>
  <si>
    <t xml:space="preserve">    5. 기타 증빙자료</t>
    <phoneticPr fontId="154" type="noConversion"/>
  </si>
  <si>
    <t>유용토운반(모래)</t>
    <phoneticPr fontId="1" type="noConversion"/>
  </si>
  <si>
    <t xml:space="preserve"> 이순신운동장-&gt;야적장 ,L= 7.7Km</t>
    <phoneticPr fontId="1" type="noConversion"/>
  </si>
  <si>
    <t>유용토운반(모래)/이순신운동장-&gt;야적장 L=7.7Km[㎥]</t>
    <phoneticPr fontId="1" type="noConversion"/>
  </si>
  <si>
    <t xml:space="preserve"> 야적장-&gt;현장, L=2.9Km</t>
    <phoneticPr fontId="1" type="noConversion"/>
  </si>
  <si>
    <t>유용토운반(모래)</t>
    <phoneticPr fontId="1" type="noConversion"/>
  </si>
  <si>
    <t>유용토운반(모래)</t>
    <phoneticPr fontId="1" type="noConversion"/>
  </si>
  <si>
    <r>
      <t>2.유용토운반(모래) / 야적장-&gt;현장 , L=2.9km</t>
    </r>
    <r>
      <rPr>
        <b/>
        <sz val="9"/>
        <color indexed="8"/>
        <rFont val="굴림체"/>
        <family val="3"/>
        <charset val="129"/>
      </rPr>
      <t>[㎥]</t>
    </r>
    <phoneticPr fontId="1" type="noConversion"/>
  </si>
  <si>
    <r>
      <rPr>
        <sz val="10"/>
        <color indexed="8"/>
        <rFont val="돋움"/>
        <family val="3"/>
        <charset val="129"/>
      </rPr>
      <t>모래받고</t>
    </r>
    <r>
      <rPr>
        <sz val="10"/>
        <color indexed="8"/>
        <rFont val="Arial"/>
        <family val="2"/>
      </rPr>
      <t xml:space="preserve"> </t>
    </r>
    <r>
      <rPr>
        <sz val="10"/>
        <color indexed="8"/>
        <rFont val="돋움"/>
        <family val="3"/>
        <charset val="129"/>
      </rPr>
      <t>뒤로넘겨</t>
    </r>
    <r>
      <rPr>
        <sz val="10"/>
        <color indexed="8"/>
        <rFont val="Arial"/>
        <family val="2"/>
      </rPr>
      <t xml:space="preserve"> </t>
    </r>
    <r>
      <rPr>
        <sz val="10"/>
        <color indexed="8"/>
        <rFont val="돋움"/>
        <family val="3"/>
        <charset val="129"/>
      </rPr>
      <t>야적하여</t>
    </r>
    <r>
      <rPr>
        <sz val="10"/>
        <color indexed="8"/>
        <rFont val="Arial"/>
        <family val="2"/>
      </rPr>
      <t xml:space="preserve"> 90</t>
    </r>
    <r>
      <rPr>
        <sz val="10"/>
        <color indexed="8"/>
        <rFont val="돋움"/>
        <family val="3"/>
        <charset val="129"/>
      </rPr>
      <t>도보다</t>
    </r>
    <r>
      <rPr>
        <sz val="10"/>
        <color indexed="8"/>
        <rFont val="Arial"/>
        <family val="2"/>
      </rPr>
      <t xml:space="preserve"> 135</t>
    </r>
    <r>
      <rPr>
        <sz val="10"/>
        <color indexed="8"/>
        <rFont val="돋움"/>
        <family val="3"/>
        <charset val="129"/>
      </rPr>
      <t>도</t>
    </r>
    <r>
      <rPr>
        <sz val="10"/>
        <color indexed="8"/>
        <rFont val="Arial"/>
        <family val="2"/>
      </rPr>
      <t xml:space="preserve"> </t>
    </r>
    <r>
      <rPr>
        <sz val="10"/>
        <color indexed="8"/>
        <rFont val="돋움"/>
        <family val="3"/>
        <charset val="129"/>
      </rPr>
      <t>적용함</t>
    </r>
    <phoneticPr fontId="1" type="noConversion"/>
  </si>
  <si>
    <r>
      <rPr>
        <sz val="10"/>
        <color indexed="8"/>
        <rFont val="돋움"/>
        <family val="3"/>
        <charset val="129"/>
      </rPr>
      <t>모래</t>
    </r>
    <r>
      <rPr>
        <sz val="10"/>
        <color indexed="8"/>
        <rFont val="Arial"/>
        <family val="2"/>
      </rPr>
      <t xml:space="preserve"> </t>
    </r>
    <r>
      <rPr>
        <sz val="10"/>
        <color indexed="8"/>
        <rFont val="돋움"/>
        <family val="3"/>
        <charset val="129"/>
      </rPr>
      <t>토량환산계수</t>
    </r>
    <r>
      <rPr>
        <sz val="10"/>
        <color indexed="8"/>
        <rFont val="Arial"/>
        <family val="2"/>
      </rPr>
      <t xml:space="preserve"> </t>
    </r>
    <r>
      <rPr>
        <sz val="10"/>
        <color indexed="8"/>
        <rFont val="돋움"/>
        <family val="3"/>
        <charset val="129"/>
      </rPr>
      <t>평균적용</t>
    </r>
    <r>
      <rPr>
        <sz val="10"/>
        <color indexed="8"/>
        <rFont val="Arial"/>
        <family val="2"/>
      </rPr>
      <t>(1.1+1.5)/2 = 1.15</t>
    </r>
    <phoneticPr fontId="1" type="noConversion"/>
  </si>
  <si>
    <t>(</t>
    <phoneticPr fontId="1" type="noConversion"/>
  </si>
  <si>
    <t xml:space="preserve">1. 불도저는 본설계 기준으로 적용
2. 불도저 기계경비만 2024년 상반기 적용 </t>
    <phoneticPr fontId="130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</si>
</sst>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102">
    <numFmt numFmtId="42" formatCode="_-&quot;₩&quot;* #,##0_-;\-&quot;₩&quot;* #,##0_-;_-&quot;₩&quot;* &quot;-&quot;_-;_-@_-"/>
    <numFmt numFmtId="41" formatCode="_-* #,##0_-;\-* #,##0_-;_-* &quot;-&quot;_-;_-@_-"/>
    <numFmt numFmtId="43" formatCode="_-* #,##0.00_-;\-* #,##0.00_-;_-* &quot;-&quot;??_-;_-@_-"/>
    <numFmt numFmtId="24" formatCode="\$#,##0_);[Red]\(\$#,##0\)"/>
    <numFmt numFmtId="176" formatCode="#,###\ "/>
    <numFmt numFmtId="177" formatCode="&quot;-&quot;0"/>
    <numFmt numFmtId="178" formatCode="_(* #,##0.00_);_(* \(#,##0.00\);_(* &quot;-&quot;??_);_(@_)"/>
    <numFmt numFmtId="179" formatCode="yy&quot;₩&quot;/mm&quot;₩&quot;/dd"/>
    <numFmt numFmtId="180" formatCode="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\$#,##0;[Red]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"/>
    <numFmt numFmtId="181" formatCode="#,##0.00\ &quot;Esc.&quot;;[Red]\-#,##0.00\ &quot;Esc.&quot;"/>
    <numFmt numFmtId="182" formatCode="#,##0_ ;[Red]&quot;△&quot;#,##0\ "/>
    <numFmt numFmtId="183" formatCode="_ * #,##0_ ;_ * \-#,##0_ ;_ * &quot;-&quot;_ ;_ @_ "/>
    <numFmt numFmtId="184" formatCode="#,##0;&quot;-&quot;#,##0"/>
    <numFmt numFmtId="185" formatCode="#,##0\ &quot;일&quot;\ \ \ "/>
    <numFmt numFmtId="186" formatCode="0.0000%"/>
    <numFmt numFmtId="187" formatCode="#,##0.0000"/>
    <numFmt numFmtId="188" formatCode="#,##0.0;[Red]#,##0.0;&quot; &quot;"/>
    <numFmt numFmtId="189" formatCode="_(* #,##0_);_(* \(#,##0\);_(* &quot;-&quot;_);_(@_)"/>
    <numFmt numFmtId="190" formatCode="0.000"/>
    <numFmt numFmtId="191" formatCode="#,##0.00;[Red]#,##0.00;&quot; &quot;"/>
    <numFmt numFmtId="192" formatCode="&quot;₩&quot;\ \ #,##0\ &quot;원정&quot;;\-&quot;₩&quot;#,##0"/>
    <numFmt numFmtId="193" formatCode="#,##0;[Red]&quot;-&quot;#,##0"/>
    <numFmt numFmtId="194" formatCode="#,##0.00;[Red]&quot;-&quot;#,##0.00"/>
    <numFmt numFmtId="195" formatCode="\&lt;#,##0\&gt;"/>
    <numFmt numFmtId="196" formatCode="_ &quot;₩&quot;* #,##0_ ;_ &quot;₩&quot;* &quot;₩&quot;\!\-#,##0_ ;_ &quot;₩&quot;* &quot;-&quot;_ ;_ @_ "/>
    <numFmt numFmtId="197" formatCode="_ &quot;₩&quot;* #,##0.00_ ;_ &quot;₩&quot;* &quot;₩&quot;\!\-#,##0.00_ ;_ &quot;₩&quot;* &quot;-&quot;??_ ;_ @_ "/>
    <numFmt numFmtId="198" formatCode="0.000%"/>
    <numFmt numFmtId="199" formatCode="&quot;₩&quot;#,##0.00;[Red]&quot;₩&quot;\-#,##0.00"/>
    <numFmt numFmtId="200" formatCode="&quot;₩&quot;#,##0;[Red]&quot;₩&quot;\-#,##0"/>
    <numFmt numFmtId="201" formatCode="#,##0\ &quot;F&quot;;[Red]\-#,##0\ &quot;F&quot;"/>
    <numFmt numFmtId="202" formatCode="_ * #,##0.00_ ;_ * &quot;₩&quot;\!\-#,##0.00_ ;_ * &quot;-&quot;??_ ;_ @_ "/>
    <numFmt numFmtId="203" formatCode="#,##0.00\ &quot;F&quot;;[Red]\-#,##0.00\ &quot;F&quot;"/>
    <numFmt numFmtId="204" formatCode="0\ &quot;KW&quot;"/>
    <numFmt numFmtId="205" formatCode="#."/>
    <numFmt numFmtId="206" formatCode="#,##0;\(#,##0\)"/>
    <numFmt numFmtId="207" formatCode="_ * #,##0.00_ ;_ * \-#,##0.00_ ;_ * &quot;-&quot;??_ ;_ @_ "/>
    <numFmt numFmtId="208" formatCode="&quot;$&quot;#,##0_);[Red]\(&quot;$&quot;#,##0\)"/>
    <numFmt numFmtId="209" formatCode="&quot;₩&quot;#,##0.00;&quot;₩&quot;&quot;₩&quot;\-#,##0.00"/>
    <numFmt numFmtId="210" formatCode="_ * #,##0.00_ ;_ * \-#,##0.00_ ;_ * &quot;-&quot;_ ;_ @_ "/>
    <numFmt numFmtId="211" formatCode="d\.mmm\.yy"/>
    <numFmt numFmtId="212" formatCode="0\ &quot;EA&quot;"/>
    <numFmt numFmtId="213" formatCode="General_)"/>
    <numFmt numFmtId="214" formatCode="_-* #,##0.00_-;&quot;₩&quot;\!\-* #,##0.00_-;_-* &quot;-&quot;??_-;_-@_-"/>
    <numFmt numFmtId="215" formatCode="_-* #,##0\ _F_B_-;\-* #,##0\ _F_B_-;_-* &quot;-&quot;\ _F_B_-;_-@_-"/>
    <numFmt numFmtId="216" formatCode="&quot;₩&quot;#,##0.00;&quot;₩&quot;\-#,##0.00"/>
    <numFmt numFmtId="217" formatCode="0.00_);[Red]\(0.00\)"/>
    <numFmt numFmtId="218" formatCode="0.0_)"/>
    <numFmt numFmtId="219" formatCode="0\ &quot;t&quot;"/>
    <numFmt numFmtId="220" formatCode="_ * #,##0_ ;_ * 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\-#,##0_ ;_ * &quot;-&quot;_ ;_ @_ "/>
    <numFmt numFmtId="221" formatCode="@&quot; LINE&quot;"/>
    <numFmt numFmtId="222" formatCode="0.000_ "/>
    <numFmt numFmtId="223" formatCode="0_ "/>
    <numFmt numFmtId="224" formatCode="#,##0&quot;칸&quot;"/>
    <numFmt numFmtId="225" formatCode="_-* #,##0;\-* #,##0;_-* &quot;-&quot;;_-@"/>
    <numFmt numFmtId="226" formatCode=";;;"/>
    <numFmt numFmtId="227" formatCode="_ &quot;₩&quot;* #,##0.00_ ;_ &quot;₩&quot;* 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\-#,##0.00_ ;_ &quot;₩&quot;* &quot;-&quot;??_ ;_ @_ "/>
    <numFmt numFmtId="228" formatCode="0.0"/>
    <numFmt numFmtId="229" formatCode="0.000\ "/>
    <numFmt numFmtId="230" formatCode="_(* #,##0.00_);_(* \(#,##0.00\);_(* &quot;-&quot;_);_(@_)"/>
    <numFmt numFmtId="231" formatCode="0.00\ &quot;)&quot;"/>
    <numFmt numFmtId="232" formatCode="0.00\ &quot;)]&quot;"/>
    <numFmt numFmtId="233" formatCode="&quot;₩&quot;#,##0.00;\!\-&quot;₩&quot;#,##0.00"/>
    <numFmt numFmtId="234" formatCode="&quot;₩&quot;#,##0.00;[Red]&quot;₩&quot;\!\!\-&quot;₩&quot;#,##0.00"/>
    <numFmt numFmtId="235" formatCode="_-&quot;₩&quot;* #,##0.00_-;\!\-&quot;₩&quot;* #,##0.00_-;_-&quot;₩&quot;* &quot;-&quot;??_-;_-@_-"/>
    <numFmt numFmtId="236" formatCode="&quot;₩&quot;#,##0;[Red]&quot;₩&quot;&quot;₩&quot;\!\!\-&quot;₩&quot;#,##0"/>
    <numFmt numFmtId="237" formatCode="_-* #,##0.00_-;&quot;₩&quot;&quot;₩&quot;&quot;₩&quot;\!\!\!\-* #,##0.00_-;_-* &quot;-&quot;??_-;_-@_-"/>
    <numFmt numFmtId="238" formatCode="_ * #,##0_ ;_ * &quot;₩&quot;&quot;₩&quot;\!\!\-#,##0_ ;_ * &quot;-&quot;??_ ;_ @_ "/>
    <numFmt numFmtId="239" formatCode="&quot;*&quot;#,##0\ &quot;일 (월)&quot;\ \ "/>
    <numFmt numFmtId="240" formatCode="_-* #,##0_-;&quot;₩&quot;\!\!\-* #,##0_-;_-* &quot;-&quot;_-;_-@_-"/>
    <numFmt numFmtId="241" formatCode="&quot;₩&quot;#,##0;&quot;₩&quot;\!\-&quot;₩&quot;#,##0"/>
    <numFmt numFmtId="242" formatCode="&quot;₩&quot;#,##0.00;[Red]&quot;₩&quot;&quot;₩&quot;\!\!\-&quot;₩&quot;#,##0.00"/>
    <numFmt numFmtId="243" formatCode="&quot;?#,##0.00;\-&quot;&quot;?&quot;#,##0.00"/>
    <numFmt numFmtId="244" formatCode="_ &quot;₩&quot;* #,##0.00_ ;_ &quot;₩&quot;* 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\-#,##0.00_ ;_ &quot;₩&quot;* &quot;-&quot;??_ ;_ @_ "/>
    <numFmt numFmtId="245" formatCode="0.000\ &quot;²&quot;"/>
    <numFmt numFmtId="246" formatCode="&quot;(&quot;\ 0.00"/>
    <numFmt numFmtId="247" formatCode="&quot;[(&quot;\ 0.00"/>
    <numFmt numFmtId="248" formatCode="_ * #,##0_ ;_ * &quot;₩&quot;&quot;₩&quot;&quot;₩&quot;&quot;₩&quot;\-#,##0_ ;_ * &quot;-&quot;_ ;_ @_ "/>
    <numFmt numFmtId="249" formatCode="#,##0.0"/>
    <numFmt numFmtId="250" formatCode="#,##0&quot; &quot;;[Red]&quot;△&quot;#,##0&quot; &quot;"/>
    <numFmt numFmtId="251" formatCode="* #,##0&quot; &quot;;[Red]* &quot;△&quot;#,##0&quot; &quot;;* @"/>
    <numFmt numFmtId="252" formatCode="_-* #,##0.000_-;\-* #,##0.000_-;_-* &quot;-&quot;_-;_-@_-"/>
    <numFmt numFmtId="253" formatCode="#,##0.####;[Red]&quot;△&quot;#,##0.####"/>
    <numFmt numFmtId="254" formatCode="#,##0.00##;[Red]&quot;△&quot;#,##0.00##"/>
    <numFmt numFmtId="255" formatCode="_ &quot;₩&quot;* #,##0_ ;_ &quot;₩&quot;* 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\-#,##0_ ;_ &quot;₩&quot;* &quot;-&quot;_ ;_ @_ "/>
    <numFmt numFmtId="256" formatCode="&quot;₩&quot;#,##0.00;[Red]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\-#,##0.00"/>
    <numFmt numFmtId="257" formatCode="_ * #,##0.00_ ;_ * 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\-#,##0.00_ ;_ * &quot;-&quot;??_ ;_ @_ "/>
    <numFmt numFmtId="258" formatCode="_-* #,##0.0_-;\-* #,##0.0_-;_-* &quot;-&quot;_-;_-@_-"/>
    <numFmt numFmtId="259" formatCode="_-* #,##0.00_-;\-* #,##0.00_-;_-* &quot;-&quot;_-;_-@_-"/>
    <numFmt numFmtId="260" formatCode="#,##0.##"/>
    <numFmt numFmtId="261" formatCode="#,##0.#######"/>
    <numFmt numFmtId="262" formatCode="_-* #,##0_-;\-* #,##0_-;_-* &quot;-&quot;??_-;_-@_-"/>
    <numFmt numFmtId="263" formatCode="#,##0.00&quot;Km&quot;"/>
    <numFmt numFmtId="264" formatCode="0\ &quot;㎞/hr&quot;"/>
    <numFmt numFmtId="265" formatCode="0.00\ &quot;㎞&quot;"/>
    <numFmt numFmtId="266" formatCode="#,##0_ "/>
    <numFmt numFmtId="267" formatCode="#,##0.0########"/>
    <numFmt numFmtId="268" formatCode="#,##0.###"/>
    <numFmt numFmtId="269" formatCode="#,##0.###############################################"/>
    <numFmt numFmtId="270" formatCode="0.00_ "/>
    <numFmt numFmtId="271" formatCode="0.0%"/>
    <numFmt numFmtId="272" formatCode="#,##0_ ;[Red]\-#,##0\ "/>
    <numFmt numFmtId="273" formatCode="0_ ;[Red]\-0\ "/>
  </numFmts>
  <fonts count="166">
    <font>
      <sz val="11"/>
      <color theme="1"/>
      <name val="맑은 고딕"/>
      <family val="3"/>
      <charset val="129"/>
      <scheme val="minor"/>
    </font>
    <font>
      <sz val="8"/>
      <name val="맑은 고딕"/>
      <family val="3"/>
      <charset val="129"/>
    </font>
    <font>
      <sz val="9"/>
      <color indexed="8"/>
      <name val="굴림체"/>
      <family val="3"/>
      <charset val="129"/>
    </font>
    <font>
      <sz val="11"/>
      <name val="굴림체"/>
      <family val="3"/>
      <charset val="129"/>
    </font>
    <font>
      <sz val="10"/>
      <name val="굴림체"/>
      <family val="3"/>
      <charset val="129"/>
    </font>
    <font>
      <sz val="8"/>
      <name val="돋움"/>
      <family val="3"/>
      <charset val="129"/>
    </font>
    <font>
      <sz val="9"/>
      <color indexed="8"/>
      <name val="Arial"/>
      <family val="2"/>
    </font>
    <font>
      <sz val="10"/>
      <name val="바탕체"/>
      <family val="1"/>
      <charset val="129"/>
    </font>
    <font>
      <sz val="12"/>
      <name val="돋움체"/>
      <family val="3"/>
      <charset val="129"/>
    </font>
    <font>
      <sz val="10"/>
      <name val="MS Sans Serif"/>
      <family val="2"/>
    </font>
    <font>
      <sz val="11"/>
      <name val="돋움"/>
      <family val="3"/>
      <charset val="129"/>
    </font>
    <font>
      <i/>
      <sz val="12"/>
      <name val="굴림체"/>
      <family val="3"/>
      <charset val="129"/>
    </font>
    <font>
      <sz val="12"/>
      <name val="바탕체"/>
      <family val="1"/>
      <charset val="129"/>
    </font>
    <font>
      <sz val="10"/>
      <name val="Arial"/>
      <family val="2"/>
    </font>
    <font>
      <sz val="12"/>
      <name val="???"/>
      <family val="1"/>
    </font>
    <font>
      <sz val="10"/>
      <name val="Times New Roman"/>
      <family val="1"/>
    </font>
    <font>
      <sz val="12"/>
      <name val="Times New Roman"/>
      <family val="1"/>
    </font>
    <font>
      <sz val="10"/>
      <name val="돋움체"/>
      <family val="3"/>
      <charset val="129"/>
    </font>
    <font>
      <sz val="11"/>
      <name val="바탕체"/>
      <family val="1"/>
      <charset val="129"/>
    </font>
    <font>
      <sz val="10"/>
      <name val="Courier New"/>
      <family val="3"/>
    </font>
    <font>
      <sz val="12"/>
      <name val="굴림체"/>
      <family val="3"/>
      <charset val="129"/>
    </font>
    <font>
      <sz val="12"/>
      <name val="돋움"/>
      <family val="3"/>
      <charset val="129"/>
    </font>
    <font>
      <sz val="12"/>
      <name val="견명조"/>
      <family val="1"/>
      <charset val="129"/>
    </font>
    <font>
      <sz val="12"/>
      <name val="Arial"/>
      <family val="2"/>
    </font>
    <font>
      <sz val="12"/>
      <name val="ⓒoUAAA¨u"/>
      <family val="1"/>
      <charset val="129"/>
    </font>
    <font>
      <sz val="9"/>
      <name val="굴림체"/>
      <family val="3"/>
      <charset val="129"/>
    </font>
    <font>
      <sz val="12"/>
      <name val="¹UAAA¼"/>
      <family val="3"/>
      <charset val="129"/>
    </font>
    <font>
      <sz val="12"/>
      <name val="¹ÙÅÁÃ¼"/>
      <family val="1"/>
      <charset val="129"/>
    </font>
    <font>
      <sz val="10"/>
      <name val="μ¸¿oA¼"/>
      <family val="3"/>
      <charset val="129"/>
    </font>
    <font>
      <b/>
      <sz val="11"/>
      <name val="돋움"/>
      <family val="3"/>
      <charset val="129"/>
    </font>
    <font>
      <sz val="12"/>
      <name val="System"/>
      <family val="2"/>
      <charset val="129"/>
    </font>
    <font>
      <sz val="8"/>
      <name val="¹UAAA¼"/>
      <family val="3"/>
      <charset val="129"/>
    </font>
    <font>
      <b/>
      <sz val="10"/>
      <name val="Helv"/>
      <family val="2"/>
    </font>
    <font>
      <sz val="10"/>
      <color indexed="8"/>
      <name val="Impact"/>
      <family val="2"/>
    </font>
    <font>
      <sz val="1"/>
      <color indexed="16"/>
      <name val="Courier"/>
      <family val="3"/>
    </font>
    <font>
      <sz val="10"/>
      <name val="MS Serif"/>
      <family val="1"/>
    </font>
    <font>
      <sz val="9"/>
      <name val="Arial"/>
      <family val="2"/>
    </font>
    <font>
      <sz val="10"/>
      <color indexed="16"/>
      <name val="MS Serif"/>
      <family val="1"/>
    </font>
    <font>
      <sz val="12"/>
      <color indexed="24"/>
      <name val="Arial"/>
      <family val="2"/>
    </font>
    <font>
      <u/>
      <sz val="8.5"/>
      <color indexed="36"/>
      <name val="바탕체"/>
      <family val="1"/>
      <charset val="129"/>
    </font>
    <font>
      <sz val="8"/>
      <name val="Arial"/>
      <family val="2"/>
    </font>
    <font>
      <b/>
      <sz val="12"/>
      <name val="Helv"/>
      <family val="2"/>
    </font>
    <font>
      <b/>
      <sz val="12"/>
      <name val="Arial"/>
      <family val="2"/>
    </font>
    <font>
      <b/>
      <sz val="18"/>
      <name val="Arial"/>
      <family val="2"/>
    </font>
    <font>
      <b/>
      <sz val="1"/>
      <color indexed="16"/>
      <name val="Courier"/>
      <family val="3"/>
    </font>
    <font>
      <sz val="10"/>
      <name val="Univers (WN)"/>
      <family val="2"/>
    </font>
    <font>
      <u/>
      <sz val="8.5"/>
      <color indexed="12"/>
      <name val="바탕체"/>
      <family val="1"/>
      <charset val="129"/>
    </font>
    <font>
      <b/>
      <i/>
      <sz val="12"/>
      <name val="Times New Roman"/>
      <family val="1"/>
    </font>
    <font>
      <b/>
      <sz val="11"/>
      <name val="Helv"/>
      <family val="2"/>
    </font>
    <font>
      <sz val="7"/>
      <name val="Small Fonts"/>
      <family val="2"/>
    </font>
    <font>
      <sz val="12"/>
      <name val="Helv"/>
      <family val="2"/>
    </font>
    <font>
      <sz val="8"/>
      <name val="Helv"/>
      <family val="2"/>
    </font>
    <font>
      <b/>
      <sz val="8"/>
      <color indexed="8"/>
      <name val="Helv"/>
      <family val="2"/>
    </font>
    <font>
      <b/>
      <i/>
      <sz val="9"/>
      <name val="Times New Roman"/>
      <family val="1"/>
    </font>
    <font>
      <sz val="18"/>
      <color indexed="12"/>
      <name val="MS Sans Serif"/>
      <family val="2"/>
    </font>
    <font>
      <b/>
      <u/>
      <sz val="13"/>
      <name val="굴림체"/>
      <family val="3"/>
      <charset val="129"/>
    </font>
    <font>
      <sz val="8"/>
      <name val="바탕체"/>
      <family val="1"/>
      <charset val="129"/>
    </font>
    <font>
      <i/>
      <outline/>
      <shadow/>
      <u/>
      <sz val="1"/>
      <color indexed="24"/>
      <name val="Courier"/>
      <family val="3"/>
    </font>
    <font>
      <b/>
      <sz val="12"/>
      <name val="바탕체"/>
      <family val="1"/>
      <charset val="129"/>
    </font>
    <font>
      <b/>
      <sz val="1"/>
      <color indexed="8"/>
      <name val="Courier"/>
      <family val="3"/>
    </font>
    <font>
      <sz val="12"/>
      <name val="명조"/>
      <family val="3"/>
      <charset val="129"/>
    </font>
    <font>
      <sz val="1"/>
      <color indexed="8"/>
      <name val="Courier"/>
      <family val="3"/>
    </font>
    <font>
      <u/>
      <sz val="12"/>
      <color indexed="36"/>
      <name val="바탕체"/>
      <family val="1"/>
      <charset val="129"/>
    </font>
    <font>
      <sz val="14"/>
      <name val="뼥?ⓒ"/>
      <family val="3"/>
      <charset val="129"/>
    </font>
    <font>
      <sz val="10"/>
      <color indexed="12"/>
      <name val="돋움"/>
      <family val="3"/>
      <charset val="129"/>
    </font>
    <font>
      <sz val="9"/>
      <name val="돋움체"/>
      <family val="3"/>
      <charset val="129"/>
    </font>
    <font>
      <sz val="11"/>
      <name val="뼻뮝"/>
      <family val="3"/>
      <charset val="129"/>
    </font>
    <font>
      <sz val="10"/>
      <color indexed="10"/>
      <name val="돋움체"/>
      <family val="3"/>
      <charset val="129"/>
    </font>
    <font>
      <sz val="9"/>
      <name val="바탕체"/>
      <family val="1"/>
      <charset val="129"/>
    </font>
    <font>
      <b/>
      <sz val="10"/>
      <name val="바탕체"/>
      <family val="1"/>
      <charset val="129"/>
    </font>
    <font>
      <b/>
      <sz val="18"/>
      <name val="바탕체"/>
      <family val="1"/>
      <charset val="129"/>
    </font>
    <font>
      <sz val="10"/>
      <name val="돋움"/>
      <family val="3"/>
      <charset val="129"/>
    </font>
    <font>
      <sz val="10"/>
      <name val="명조"/>
      <family val="3"/>
      <charset val="129"/>
    </font>
    <font>
      <u/>
      <sz val="10"/>
      <color indexed="36"/>
      <name val="돋움체"/>
      <family val="3"/>
      <charset val="129"/>
    </font>
    <font>
      <sz val="9"/>
      <name val="돋움"/>
      <family val="3"/>
      <charset val="129"/>
    </font>
    <font>
      <sz val="10"/>
      <name val="궁서(English)"/>
      <family val="3"/>
      <charset val="129"/>
    </font>
    <font>
      <sz val="10"/>
      <color indexed="12"/>
      <name val="굴림체"/>
      <family val="3"/>
      <charset val="129"/>
    </font>
    <font>
      <b/>
      <sz val="12"/>
      <color indexed="8"/>
      <name val="돋움체"/>
      <family val="3"/>
      <charset val="129"/>
    </font>
    <font>
      <sz val="10"/>
      <name val="굴림"/>
      <family val="3"/>
      <charset val="129"/>
    </font>
    <font>
      <sz val="11"/>
      <name val="돋움체"/>
      <family val="3"/>
      <charset val="129"/>
    </font>
    <font>
      <sz val="10"/>
      <color indexed="8"/>
      <name val="Arial"/>
      <family val="2"/>
    </font>
    <font>
      <sz val="10"/>
      <color indexed="8"/>
      <name val="굴림"/>
      <family val="3"/>
      <charset val="129"/>
    </font>
    <font>
      <b/>
      <sz val="20"/>
      <color indexed="8"/>
      <name val="Arial"/>
      <family val="2"/>
    </font>
    <font>
      <sz val="9"/>
      <color indexed="8"/>
      <name val="굴림체"/>
      <family val="3"/>
      <charset val="129"/>
    </font>
    <font>
      <b/>
      <sz val="9"/>
      <color indexed="8"/>
      <name val="굴림체"/>
      <family val="3"/>
      <charset val="129"/>
    </font>
    <font>
      <sz val="8"/>
      <name val="맑은 고딕"/>
      <family val="3"/>
      <charset val="129"/>
    </font>
    <font>
      <b/>
      <sz val="13"/>
      <color indexed="8"/>
      <name val="Arial"/>
      <family val="2"/>
    </font>
    <font>
      <b/>
      <sz val="10"/>
      <color indexed="8"/>
      <name val="Arial"/>
      <family val="2"/>
    </font>
    <font>
      <sz val="8"/>
      <name val="맑은 고딕"/>
      <family val="3"/>
      <charset val="129"/>
    </font>
    <font>
      <sz val="11"/>
      <color indexed="8"/>
      <name val="맑은 고딕"/>
      <family val="3"/>
      <charset val="129"/>
    </font>
    <font>
      <sz val="11"/>
      <color indexed="10"/>
      <name val="맑은 고딕"/>
      <family val="3"/>
      <charset val="129"/>
    </font>
    <font>
      <b/>
      <sz val="11"/>
      <color indexed="8"/>
      <name val="맑은 고딕"/>
      <family val="3"/>
      <charset val="129"/>
    </font>
    <font>
      <sz val="11"/>
      <color indexed="8"/>
      <name val="맑은 고딕"/>
      <family val="3"/>
      <charset val="129"/>
    </font>
    <font>
      <b/>
      <sz val="15"/>
      <color indexed="8"/>
      <name val="맑은 고딕"/>
      <family val="3"/>
      <charset val="129"/>
    </font>
    <font>
      <sz val="13"/>
      <color indexed="8"/>
      <name val="맑은 고딕"/>
      <family val="3"/>
      <charset val="129"/>
    </font>
    <font>
      <b/>
      <sz val="13"/>
      <color indexed="8"/>
      <name val="맑은 고딕"/>
      <family val="3"/>
      <charset val="129"/>
    </font>
    <font>
      <sz val="11"/>
      <name val="맑은 고딕"/>
      <family val="3"/>
      <charset val="129"/>
    </font>
    <font>
      <sz val="10"/>
      <name val="맑은 고딕"/>
      <family val="3"/>
      <charset val="129"/>
    </font>
    <font>
      <sz val="10"/>
      <color indexed="8"/>
      <name val="맑은 고딕"/>
      <family val="3"/>
      <charset val="129"/>
    </font>
    <font>
      <b/>
      <sz val="10"/>
      <color indexed="8"/>
      <name val="맑은 고딕"/>
      <family val="3"/>
      <charset val="129"/>
    </font>
    <font>
      <sz val="10"/>
      <color indexed="8"/>
      <name val="맑은 고딕"/>
      <family val="3"/>
      <charset val="129"/>
    </font>
    <font>
      <sz val="10"/>
      <color indexed="10"/>
      <name val="맑은 고딕"/>
      <family val="3"/>
      <charset val="129"/>
    </font>
    <font>
      <sz val="10"/>
      <color indexed="10"/>
      <name val="맑은 고딕"/>
      <family val="3"/>
      <charset val="129"/>
    </font>
    <font>
      <sz val="11"/>
      <color indexed="8"/>
      <name val="맑은 고딕"/>
      <family val="3"/>
      <charset val="129"/>
    </font>
    <font>
      <sz val="10"/>
      <name val="맑은 고딕"/>
      <family val="3"/>
      <charset val="129"/>
    </font>
    <font>
      <b/>
      <sz val="12"/>
      <color indexed="8"/>
      <name val="맑은 고딕"/>
      <family val="3"/>
      <charset val="129"/>
    </font>
    <font>
      <sz val="12"/>
      <color indexed="8"/>
      <name val="맑은 고딕"/>
      <family val="3"/>
      <charset val="129"/>
    </font>
    <font>
      <b/>
      <sz val="11"/>
      <color indexed="8"/>
      <name val="맑은 고딕"/>
      <family val="3"/>
      <charset val="129"/>
    </font>
    <font>
      <sz val="11"/>
      <name val="맑은 고딕"/>
      <family val="3"/>
      <charset val="129"/>
    </font>
    <font>
      <b/>
      <sz val="14"/>
      <color indexed="8"/>
      <name val="맑은 고딕"/>
      <family val="3"/>
      <charset val="129"/>
    </font>
    <font>
      <b/>
      <sz val="9"/>
      <color indexed="8"/>
      <name val="굴림체"/>
      <family val="3"/>
      <charset val="129"/>
    </font>
    <font>
      <sz val="10"/>
      <color indexed="8"/>
      <name val="Arial"/>
      <family val="2"/>
    </font>
    <font>
      <sz val="9"/>
      <color indexed="8"/>
      <name val="굴림체"/>
      <family val="3"/>
      <charset val="129"/>
    </font>
    <font>
      <b/>
      <sz val="10"/>
      <color indexed="8"/>
      <name val="Arial"/>
      <family val="2"/>
    </font>
    <font>
      <b/>
      <sz val="9"/>
      <color indexed="10"/>
      <name val="굴림체"/>
      <family val="3"/>
      <charset val="129"/>
    </font>
    <font>
      <b/>
      <sz val="11"/>
      <color indexed="10"/>
      <name val="맑은 고딕"/>
      <family val="3"/>
      <charset val="129"/>
    </font>
    <font>
      <b/>
      <sz val="10"/>
      <color indexed="10"/>
      <name val="Arial"/>
      <family val="2"/>
    </font>
    <font>
      <sz val="9"/>
      <color indexed="9"/>
      <name val="굴림체"/>
      <family val="3"/>
      <charset val="129"/>
    </font>
    <font>
      <b/>
      <sz val="10"/>
      <color indexed="10"/>
      <name val="돋움"/>
      <family val="3"/>
      <charset val="129"/>
    </font>
    <font>
      <sz val="22"/>
      <color indexed="8"/>
      <name val="HY견고딕"/>
      <family val="1"/>
      <charset val="129"/>
    </font>
    <font>
      <b/>
      <sz val="18"/>
      <color indexed="8"/>
      <name val="맑은 고딕"/>
      <family val="3"/>
      <charset val="129"/>
    </font>
    <font>
      <b/>
      <sz val="33"/>
      <color indexed="8"/>
      <name val="맑은 고딕"/>
      <family val="3"/>
      <charset val="129"/>
    </font>
    <font>
      <sz val="14"/>
      <color indexed="8"/>
      <name val="맑은 고딕"/>
      <family val="3"/>
      <charset val="129"/>
    </font>
    <font>
      <b/>
      <sz val="20"/>
      <color indexed="8"/>
      <name val="맑은 고딕"/>
      <family val="3"/>
      <charset val="129"/>
    </font>
    <font>
      <sz val="11"/>
      <color indexed="12"/>
      <name val="맑은 고딕"/>
      <family val="3"/>
      <charset val="129"/>
    </font>
    <font>
      <b/>
      <sz val="18"/>
      <color indexed="8"/>
      <name val="맑은 고딕"/>
      <family val="3"/>
      <charset val="129"/>
    </font>
    <font>
      <b/>
      <sz val="20"/>
      <color indexed="8"/>
      <name val="맑은 고딕"/>
      <family val="3"/>
      <charset val="129"/>
    </font>
    <font>
      <b/>
      <sz val="20"/>
      <name val="맑은 고딕"/>
      <family val="3"/>
      <charset val="129"/>
    </font>
    <font>
      <b/>
      <sz val="13"/>
      <name val="맑은 고딕"/>
      <family val="3"/>
      <charset val="129"/>
    </font>
    <font>
      <b/>
      <sz val="20"/>
      <color indexed="8"/>
      <name val="맑은 고딕"/>
      <family val="3"/>
      <charset val="129"/>
    </font>
    <font>
      <sz val="8"/>
      <name val="맑은 고딕"/>
      <family val="3"/>
      <charset val="129"/>
    </font>
    <font>
      <b/>
      <sz val="10"/>
      <name val="돋움"/>
      <family val="3"/>
      <charset val="129"/>
    </font>
    <font>
      <sz val="11"/>
      <name val="디나루（프린터서체）"/>
      <family val="3"/>
      <charset val="129"/>
    </font>
    <font>
      <b/>
      <sz val="22"/>
      <name val="맑은 고딕"/>
      <family val="3"/>
      <charset val="129"/>
    </font>
    <font>
      <b/>
      <sz val="22"/>
      <color indexed="10"/>
      <name val="맑은 고딕"/>
      <family val="3"/>
      <charset val="129"/>
    </font>
    <font>
      <sz val="9"/>
      <name val="맑은 고딕"/>
      <family val="3"/>
      <charset val="129"/>
    </font>
    <font>
      <sz val="9"/>
      <color indexed="10"/>
      <name val="맑은 고딕"/>
      <family val="3"/>
      <charset val="129"/>
    </font>
    <font>
      <b/>
      <sz val="9"/>
      <name val="맑은 고딕"/>
      <family val="3"/>
      <charset val="129"/>
    </font>
    <font>
      <b/>
      <sz val="9"/>
      <color indexed="10"/>
      <name val="맑은 고딕"/>
      <family val="3"/>
      <charset val="129"/>
    </font>
    <font>
      <sz val="9"/>
      <color indexed="8"/>
      <name val="맑은 고딕"/>
      <family val="3"/>
      <charset val="129"/>
    </font>
    <font>
      <b/>
      <sz val="20"/>
      <color indexed="8"/>
      <name val="맑은 고딕"/>
      <family val="3"/>
      <charset val="129"/>
    </font>
    <font>
      <b/>
      <sz val="20"/>
      <color indexed="10"/>
      <name val="맑은 고딕"/>
      <family val="3"/>
      <charset val="129"/>
    </font>
    <font>
      <b/>
      <sz val="9"/>
      <color indexed="8"/>
      <name val="맑은 고딕"/>
      <family val="3"/>
      <charset val="129"/>
    </font>
    <font>
      <b/>
      <sz val="10"/>
      <color indexed="10"/>
      <name val="맑은 고딕"/>
      <family val="3"/>
      <charset val="129"/>
    </font>
    <font>
      <b/>
      <sz val="20"/>
      <color indexed="8"/>
      <name val="맑은 고딕"/>
      <family val="3"/>
      <charset val="129"/>
    </font>
    <font>
      <sz val="10"/>
      <color indexed="8"/>
      <name val="맑은 고딕"/>
      <family val="3"/>
      <charset val="129"/>
    </font>
    <font>
      <b/>
      <sz val="15"/>
      <color indexed="8"/>
      <name val="맑은 고딕"/>
      <family val="3"/>
      <charset val="129"/>
    </font>
    <font>
      <b/>
      <sz val="9"/>
      <color indexed="12"/>
      <name val="맑은 고딕"/>
      <family val="3"/>
      <charset val="129"/>
    </font>
    <font>
      <sz val="9"/>
      <color indexed="12"/>
      <name val="맑은 고딕"/>
      <family val="3"/>
      <charset val="129"/>
    </font>
    <font>
      <b/>
      <sz val="14"/>
      <color indexed="8"/>
      <name val="맑은 고딕"/>
      <family val="3"/>
      <charset val="129"/>
    </font>
    <font>
      <b/>
      <sz val="11"/>
      <name val="맑은 고딕"/>
      <family val="3"/>
      <charset val="129"/>
    </font>
    <font>
      <b/>
      <sz val="10"/>
      <name val="맑은 고딕"/>
      <family val="3"/>
      <charset val="129"/>
    </font>
    <font>
      <b/>
      <sz val="11"/>
      <color indexed="12"/>
      <name val="맑은 고딕"/>
      <family val="3"/>
      <charset val="129"/>
    </font>
    <font>
      <b/>
      <sz val="11"/>
      <color indexed="12"/>
      <name val="맑은 고딕"/>
      <family val="3"/>
      <charset val="129"/>
    </font>
    <font>
      <sz val="8"/>
      <name val="맑은 고딕"/>
      <family val="3"/>
      <charset val="129"/>
    </font>
    <font>
      <sz val="10"/>
      <color indexed="8"/>
      <name val="돋움"/>
      <family val="3"/>
      <charset val="129"/>
    </font>
    <font>
      <sz val="11"/>
      <color theme="1"/>
      <name val="맑은 고딕"/>
      <family val="3"/>
      <charset val="129"/>
      <scheme val="minor"/>
    </font>
    <font>
      <sz val="10"/>
      <color theme="1"/>
      <name val="Arial"/>
      <family val="2"/>
    </font>
    <font>
      <b/>
      <sz val="14"/>
      <color theme="1"/>
      <name val="맑은 고딕"/>
      <family val="3"/>
      <charset val="129"/>
      <scheme val="minor"/>
    </font>
    <font>
      <sz val="9"/>
      <color rgb="FFFF0000"/>
      <name val="맑은 고딕"/>
      <family val="3"/>
      <charset val="129"/>
    </font>
    <font>
      <sz val="11"/>
      <color rgb="FFFF0000"/>
      <name val="맑은 고딕"/>
      <family val="3"/>
      <charset val="129"/>
    </font>
    <font>
      <b/>
      <sz val="26"/>
      <color theme="1"/>
      <name val="맑은 고딕"/>
      <family val="3"/>
      <charset val="129"/>
      <scheme val="minor"/>
    </font>
    <font>
      <b/>
      <sz val="22"/>
      <color theme="1"/>
      <name val="맑은 고딕"/>
      <family val="3"/>
      <charset val="129"/>
      <scheme val="minor"/>
    </font>
    <font>
      <b/>
      <sz val="36"/>
      <color theme="1"/>
      <name val="맑은 고딕"/>
      <family val="3"/>
      <charset val="129"/>
      <scheme val="minor"/>
    </font>
    <font>
      <b/>
      <u/>
      <sz val="26"/>
      <color theme="1"/>
      <name val="맑은 고딕"/>
      <family val="3"/>
      <charset val="129"/>
      <scheme val="minor"/>
    </font>
    <font>
      <b/>
      <sz val="18"/>
      <color theme="1"/>
      <name val="맑은 고딕"/>
      <family val="3"/>
      <charset val="129"/>
      <scheme val="minor"/>
    </font>
  </fonts>
  <fills count="11">
    <fill>
      <patternFill patternType="none"/>
    </fill>
    <fill>
      <patternFill patternType="gray125"/>
    </fill>
    <fill>
      <patternFill patternType="solid">
        <fgColor indexed="26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8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13"/>
        <bgColor indexed="64"/>
      </patternFill>
    </fill>
    <fill>
      <patternFill patternType="solid">
        <fgColor indexed="9"/>
        <bgColor indexed="8"/>
      </patternFill>
    </fill>
    <fill>
      <patternFill patternType="solid">
        <fgColor indexed="40"/>
        <bgColor indexed="64"/>
      </patternFill>
    </fill>
    <fill>
      <patternFill patternType="solid">
        <fgColor theme="0"/>
        <bgColor indexed="64"/>
      </patternFill>
    </fill>
  </fills>
  <borders count="10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hair">
        <color indexed="64"/>
      </left>
      <right style="hair">
        <color indexed="64"/>
      </right>
      <top/>
      <bottom style="hair">
        <color indexed="64"/>
      </bottom>
      <diagonal/>
    </border>
    <border>
      <left style="thin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 style="hair">
        <color indexed="64"/>
      </right>
      <top/>
      <bottom style="hair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thin">
        <color indexed="64"/>
      </top>
      <bottom style="double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hair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/>
      <bottom/>
      <diagonal/>
    </border>
    <border>
      <left style="hair">
        <color indexed="64"/>
      </left>
      <right/>
      <top style="hair">
        <color indexed="64"/>
      </top>
      <bottom style="hair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/>
      <right/>
      <top/>
      <bottom style="hair">
        <color indexed="64"/>
      </bottom>
      <diagonal/>
    </border>
    <border>
      <left/>
      <right/>
      <top style="double">
        <color indexed="64"/>
      </top>
      <bottom/>
      <diagonal/>
    </border>
    <border>
      <left style="hair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hair">
        <color indexed="64"/>
      </right>
      <top style="thin">
        <color indexed="64"/>
      </top>
      <bottom style="thin">
        <color indexed="64"/>
      </bottom>
      <diagonal/>
    </border>
    <border>
      <left/>
      <right style="hair">
        <color indexed="64"/>
      </right>
      <top style="thin">
        <color indexed="64"/>
      </top>
      <bottom style="thin">
        <color indexed="64"/>
      </bottom>
      <diagonal/>
    </border>
    <border>
      <left style="hair">
        <color indexed="64"/>
      </left>
      <right style="thin">
        <color indexed="64"/>
      </right>
      <top style="thin">
        <color indexed="64"/>
      </top>
      <bottom/>
      <diagonal/>
    </border>
    <border>
      <left style="hair">
        <color indexed="64"/>
      </left>
      <right style="thin">
        <color indexed="64"/>
      </right>
      <top style="hair">
        <color indexed="64"/>
      </top>
      <bottom/>
      <diagonal/>
    </border>
    <border>
      <left style="thin">
        <color indexed="64"/>
      </left>
      <right style="hair">
        <color indexed="64"/>
      </right>
      <top style="thin">
        <color indexed="64"/>
      </top>
      <bottom/>
      <diagonal/>
    </border>
    <border>
      <left style="thin">
        <color indexed="64"/>
      </left>
      <right style="hair">
        <color indexed="64"/>
      </right>
      <top style="hair">
        <color indexed="64"/>
      </top>
      <bottom/>
      <diagonal/>
    </border>
    <border>
      <left style="hair">
        <color indexed="64"/>
      </left>
      <right style="hair">
        <color indexed="64"/>
      </right>
      <top style="thin">
        <color indexed="64"/>
      </top>
      <bottom style="hair">
        <color indexed="64"/>
      </bottom>
      <diagonal/>
    </border>
    <border>
      <left/>
      <right style="hair">
        <color indexed="64"/>
      </right>
      <top style="thin">
        <color indexed="64"/>
      </top>
      <bottom style="hair">
        <color indexed="64"/>
      </bottom>
      <diagonal/>
    </border>
    <border>
      <left/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hair">
        <color indexed="64"/>
      </right>
      <top style="hair">
        <color indexed="64"/>
      </top>
      <bottom style="thin">
        <color indexed="64"/>
      </bottom>
      <diagonal/>
    </border>
    <border>
      <left/>
      <right style="hair">
        <color indexed="64"/>
      </right>
      <top style="hair">
        <color indexed="64"/>
      </top>
      <bottom style="thin">
        <color indexed="64"/>
      </bottom>
      <diagonal/>
    </border>
    <border>
      <left style="hair">
        <color indexed="64"/>
      </left>
      <right style="thin">
        <color indexed="64"/>
      </right>
      <top style="hair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hair">
        <color indexed="64"/>
      </bottom>
      <diagonal/>
    </border>
    <border>
      <left style="thin">
        <color indexed="64"/>
      </left>
      <right style="hair">
        <color indexed="64"/>
      </right>
      <top style="thin">
        <color indexed="64"/>
      </top>
      <bottom style="hair">
        <color indexed="64"/>
      </bottom>
      <diagonal/>
    </border>
    <border>
      <left style="hair">
        <color indexed="64"/>
      </left>
      <right style="thin">
        <color indexed="64"/>
      </right>
      <top style="thin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hair">
        <color indexed="64"/>
      </left>
      <right/>
      <top style="hair">
        <color indexed="64"/>
      </top>
      <bottom/>
      <diagonal/>
    </border>
    <border>
      <left style="hair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 style="hair">
        <color indexed="64"/>
      </top>
      <bottom/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hair">
        <color indexed="64"/>
      </left>
      <right/>
      <top/>
      <bottom style="thin">
        <color indexed="64"/>
      </bottom>
      <diagonal/>
    </border>
    <border>
      <left style="hair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hair">
        <color indexed="64"/>
      </top>
      <bottom style="hair">
        <color indexed="64"/>
      </bottom>
      <diagonal/>
    </border>
    <border>
      <left style="thin">
        <color indexed="64"/>
      </left>
      <right/>
      <top style="hair">
        <color indexed="64"/>
      </top>
      <bottom style="thin">
        <color indexed="64"/>
      </bottom>
      <diagonal/>
    </border>
    <border>
      <left style="hair">
        <color indexed="64"/>
      </left>
      <right/>
      <top style="hair">
        <color indexed="64"/>
      </top>
      <bottom style="thin">
        <color indexed="64"/>
      </bottom>
      <diagonal/>
    </border>
    <border>
      <left/>
      <right style="thin">
        <color indexed="64"/>
      </right>
      <top style="hair">
        <color indexed="64"/>
      </top>
      <bottom/>
      <diagonal/>
    </border>
    <border>
      <left style="hair">
        <color indexed="64"/>
      </left>
      <right/>
      <top/>
      <bottom/>
      <diagonal/>
    </border>
    <border>
      <left style="hair">
        <color indexed="64"/>
      </left>
      <right style="thin">
        <color indexed="64"/>
      </right>
      <top/>
      <bottom/>
      <diagonal/>
    </border>
    <border>
      <left/>
      <right/>
      <top style="hair">
        <color indexed="64"/>
      </top>
      <bottom/>
      <diagonal/>
    </border>
    <border>
      <left/>
      <right style="hair">
        <color indexed="64"/>
      </right>
      <top style="hair">
        <color indexed="64"/>
      </top>
      <bottom/>
      <diagonal/>
    </border>
    <border>
      <left/>
      <right style="hair">
        <color indexed="64"/>
      </right>
      <top/>
      <bottom/>
      <diagonal/>
    </border>
    <border>
      <left style="hair">
        <color indexed="64"/>
      </left>
      <right/>
      <top/>
      <bottom style="hair">
        <color indexed="64"/>
      </bottom>
      <diagonal/>
    </border>
    <border>
      <left/>
      <right/>
      <top style="hair">
        <color indexed="64"/>
      </top>
      <bottom style="thin">
        <color indexed="64"/>
      </bottom>
      <diagonal/>
    </border>
    <border>
      <left style="thin">
        <color indexed="64"/>
      </left>
      <right style="hair">
        <color indexed="64"/>
      </right>
      <top/>
      <bottom style="hair">
        <color indexed="64"/>
      </bottom>
      <diagonal/>
    </border>
    <border>
      <left/>
      <right style="thin">
        <color indexed="64"/>
      </right>
      <top/>
      <bottom style="hair">
        <color indexed="64"/>
      </bottom>
      <diagonal/>
    </border>
    <border>
      <left style="thin">
        <color indexed="64"/>
      </left>
      <right style="hair">
        <color indexed="64"/>
      </right>
      <top/>
      <bottom style="thin">
        <color indexed="64"/>
      </bottom>
      <diagonal/>
    </border>
    <border>
      <left/>
      <right style="hair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hair">
        <color indexed="64"/>
      </top>
      <bottom style="hair">
        <color indexed="64"/>
      </bottom>
      <diagonal/>
    </border>
    <border>
      <left/>
      <right style="thin">
        <color indexed="64"/>
      </right>
      <top style="hair">
        <color indexed="64"/>
      </top>
      <bottom style="thin">
        <color indexed="64"/>
      </bottom>
      <diagonal/>
    </border>
    <border>
      <left/>
      <right/>
      <top style="hair">
        <color indexed="64"/>
      </top>
      <bottom style="hair">
        <color indexed="64"/>
      </bottom>
      <diagonal/>
    </border>
    <border>
      <left/>
      <right/>
      <top style="thin">
        <color indexed="64"/>
      </top>
      <bottom style="hair">
        <color indexed="64"/>
      </bottom>
      <diagonal/>
    </border>
    <border>
      <left/>
      <right style="thin">
        <color indexed="64"/>
      </right>
      <top style="thin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/>
      <bottom style="hair">
        <color indexed="64"/>
      </bottom>
      <diagonal/>
    </border>
    <border>
      <left style="hair">
        <color indexed="64"/>
      </left>
      <right style="hair">
        <color indexed="64"/>
      </right>
      <top style="thin">
        <color indexed="64"/>
      </top>
      <bottom style="thin">
        <color indexed="64"/>
      </bottom>
      <diagonal/>
    </border>
    <border>
      <left style="hair">
        <color indexed="64"/>
      </left>
      <right style="hair">
        <color indexed="64"/>
      </right>
      <top/>
      <bottom/>
      <diagonal/>
    </border>
    <border>
      <left style="hair">
        <color indexed="64"/>
      </left>
      <right style="hair">
        <color indexed="64"/>
      </right>
      <top/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 style="hair">
        <color indexed="64"/>
      </left>
      <right style="hair">
        <color indexed="64"/>
      </right>
      <top style="thin">
        <color indexed="64"/>
      </top>
      <bottom/>
      <diagonal/>
    </border>
    <border>
      <left style="hair">
        <color indexed="64"/>
      </left>
      <right/>
      <top style="thin">
        <color indexed="64"/>
      </top>
      <bottom style="thin">
        <color indexed="64"/>
      </bottom>
      <diagonal/>
    </border>
    <border>
      <left style="hair">
        <color indexed="64"/>
      </left>
      <right/>
      <top style="thin">
        <color indexed="64"/>
      </top>
      <bottom style="hair">
        <color indexed="64"/>
      </bottom>
      <diagonal/>
    </border>
    <border>
      <left style="hair">
        <color indexed="64"/>
      </left>
      <right style="thin">
        <color indexed="64"/>
      </right>
      <top/>
      <bottom style="hair">
        <color indexed="64"/>
      </bottom>
      <diagonal/>
    </border>
    <border>
      <left style="medium">
        <color indexed="64"/>
      </left>
      <right style="hair">
        <color indexed="64"/>
      </right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 style="hair">
        <color indexed="64"/>
      </right>
      <top/>
      <bottom style="hair">
        <color indexed="64"/>
      </bottom>
      <diagonal/>
    </border>
    <border>
      <left/>
      <right style="medium">
        <color indexed="64"/>
      </right>
      <top/>
      <bottom style="hair">
        <color indexed="64"/>
      </bottom>
      <diagonal/>
    </border>
    <border>
      <left style="medium">
        <color indexed="64"/>
      </left>
      <right style="hair">
        <color indexed="64"/>
      </right>
      <top style="hair">
        <color indexed="64"/>
      </top>
      <bottom/>
      <diagonal/>
    </border>
    <border>
      <left style="hair">
        <color indexed="64"/>
      </left>
      <right style="hair">
        <color indexed="64"/>
      </right>
      <top style="hair">
        <color indexed="64"/>
      </top>
      <bottom/>
      <diagonal/>
    </border>
    <border>
      <left/>
      <right style="medium">
        <color indexed="64"/>
      </right>
      <top style="hair">
        <color indexed="64"/>
      </top>
      <bottom/>
      <diagonal/>
    </border>
    <border>
      <left style="medium">
        <color indexed="64"/>
      </left>
      <right style="hair">
        <color indexed="64"/>
      </right>
      <top/>
      <bottom style="medium">
        <color indexed="64"/>
      </bottom>
      <diagonal/>
    </border>
    <border>
      <left/>
      <right style="hair">
        <color indexed="64"/>
      </right>
      <top/>
      <bottom style="medium">
        <color indexed="64"/>
      </bottom>
      <diagonal/>
    </border>
    <border>
      <left style="hair">
        <color indexed="64"/>
      </left>
      <right style="hair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hair">
        <color indexed="64"/>
      </left>
      <right/>
      <top style="medium">
        <color indexed="64"/>
      </top>
      <bottom style="hair">
        <color indexed="64"/>
      </bottom>
      <diagonal/>
    </border>
    <border>
      <left/>
      <right style="hair">
        <color indexed="64"/>
      </right>
      <top style="medium">
        <color indexed="64"/>
      </top>
      <bottom style="hair">
        <color indexed="64"/>
      </bottom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hair">
        <color indexed="64"/>
      </right>
      <top style="medium">
        <color indexed="64"/>
      </top>
      <bottom/>
      <diagonal/>
    </border>
    <border>
      <left style="medium">
        <color indexed="64"/>
      </left>
      <right style="hair">
        <color indexed="64"/>
      </right>
      <top/>
      <bottom style="thin">
        <color indexed="64"/>
      </bottom>
      <diagonal/>
    </border>
    <border>
      <left/>
      <right style="hair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</borders>
  <cellStyleXfs count="2348">
    <xf numFmtId="0" fontId="0" fillId="0" borderId="0">
      <alignment vertical="center"/>
    </xf>
    <xf numFmtId="0" fontId="7" fillId="0" borderId="0"/>
    <xf numFmtId="3" fontId="8" fillId="0" borderId="1"/>
    <xf numFmtId="24" fontId="9" fillId="0" borderId="0" applyFont="0" applyFill="0" applyBorder="0" applyAlignment="0" applyProtection="0"/>
    <xf numFmtId="179" fontId="10" fillId="0" borderId="0" applyNumberFormat="0" applyFont="0" applyFill="0" applyBorder="0" applyAlignment="0" applyProtection="0"/>
    <xf numFmtId="180" fontId="9" fillId="0" borderId="0" applyNumberFormat="0" applyFont="0" applyFill="0" applyBorder="0" applyAlignment="0" applyProtection="0"/>
    <xf numFmtId="179" fontId="10" fillId="0" borderId="0" applyNumberFormat="0" applyFont="0" applyFill="0" applyBorder="0" applyAlignment="0" applyProtection="0"/>
    <xf numFmtId="180" fontId="9" fillId="0" borderId="0" applyNumberFormat="0" applyFont="0" applyFill="0" applyBorder="0" applyAlignment="0" applyProtection="0"/>
    <xf numFmtId="0" fontId="11" fillId="0" borderId="0">
      <alignment vertical="center"/>
    </xf>
    <xf numFmtId="38" fontId="12" fillId="0" borderId="2">
      <alignment horizontal="right"/>
    </xf>
    <xf numFmtId="0" fontId="12" fillId="0" borderId="0"/>
    <xf numFmtId="0" fontId="12" fillId="0" borderId="0"/>
    <xf numFmtId="0" fontId="13" fillId="0" borderId="0" applyFont="0" applyFill="0" applyBorder="0" applyAlignment="0" applyProtection="0"/>
    <xf numFmtId="0" fontId="14" fillId="0" borderId="0"/>
    <xf numFmtId="0" fontId="13" fillId="0" borderId="0"/>
    <xf numFmtId="181" fontId="10" fillId="0" borderId="0" applyFont="0" applyFill="0" applyBorder="0" applyAlignment="0" applyProtection="0"/>
    <xf numFmtId="0" fontId="10" fillId="0" borderId="0"/>
    <xf numFmtId="0" fontId="10" fillId="0" borderId="0"/>
    <xf numFmtId="0" fontId="13" fillId="0" borderId="0"/>
    <xf numFmtId="0" fontId="15" fillId="0" borderId="0"/>
    <xf numFmtId="0" fontId="13" fillId="0" borderId="0"/>
    <xf numFmtId="0" fontId="9" fillId="0" borderId="0"/>
    <xf numFmtId="0" fontId="9" fillId="0" borderId="0"/>
    <xf numFmtId="0" fontId="13" fillId="0" borderId="0"/>
    <xf numFmtId="0" fontId="15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4" fillId="0" borderId="0"/>
    <xf numFmtId="0" fontId="13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4" fillId="0" borderId="0" applyFont="0" applyFill="0" applyBorder="0" applyAlignment="0" applyProtection="0"/>
    <xf numFmtId="0" fontId="15" fillId="0" borderId="0"/>
    <xf numFmtId="0" fontId="15" fillId="0" borderId="0"/>
    <xf numFmtId="0" fontId="13" fillId="0" borderId="0"/>
    <xf numFmtId="0" fontId="9" fillId="0" borderId="0"/>
    <xf numFmtId="0" fontId="9" fillId="0" borderId="0"/>
    <xf numFmtId="0" fontId="13" fillId="0" borderId="0"/>
    <xf numFmtId="0" fontId="4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4" fillId="0" borderId="0"/>
    <xf numFmtId="0" fontId="4" fillId="0" borderId="0" applyFont="0" applyFill="0" applyBorder="0" applyAlignment="0" applyProtection="0"/>
    <xf numFmtId="0" fontId="4" fillId="0" borderId="0" applyFont="0" applyFill="0" applyBorder="0" applyAlignment="0" applyProtection="0"/>
    <xf numFmtId="0" fontId="4" fillId="0" borderId="0" applyFont="0" applyFill="0" applyBorder="0" applyAlignment="0" applyProtection="0"/>
    <xf numFmtId="0" fontId="4" fillId="0" borderId="0" applyFont="0" applyFill="0" applyBorder="0" applyAlignment="0" applyProtection="0"/>
    <xf numFmtId="0" fontId="4" fillId="0" borderId="0"/>
    <xf numFmtId="0" fontId="13" fillId="0" borderId="0"/>
    <xf numFmtId="0" fontId="4" fillId="0" borderId="0"/>
    <xf numFmtId="0" fontId="13" fillId="0" borderId="0"/>
    <xf numFmtId="0" fontId="13" fillId="0" borderId="0"/>
    <xf numFmtId="0" fontId="4" fillId="0" borderId="0"/>
    <xf numFmtId="0" fontId="4" fillId="0" borderId="0"/>
    <xf numFmtId="0" fontId="15" fillId="0" borderId="0"/>
    <xf numFmtId="0" fontId="13" fillId="0" borderId="0"/>
    <xf numFmtId="0" fontId="13" fillId="0" borderId="0"/>
    <xf numFmtId="0" fontId="10" fillId="0" borderId="0"/>
    <xf numFmtId="0" fontId="10" fillId="0" borderId="0"/>
    <xf numFmtId="0" fontId="15" fillId="0" borderId="0"/>
    <xf numFmtId="0" fontId="15" fillId="0" borderId="0"/>
    <xf numFmtId="0" fontId="4" fillId="0" borderId="0"/>
    <xf numFmtId="0" fontId="13" fillId="0" borderId="0"/>
    <xf numFmtId="0" fontId="4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4" fillId="0" borderId="0" applyFont="0" applyFill="0" applyBorder="0" applyAlignment="0" applyProtection="0"/>
    <xf numFmtId="0" fontId="4" fillId="0" borderId="0"/>
    <xf numFmtId="0" fontId="13" fillId="0" borderId="0"/>
    <xf numFmtId="0" fontId="15" fillId="0" borderId="0"/>
    <xf numFmtId="0" fontId="13" fillId="0" borderId="0"/>
    <xf numFmtId="0" fontId="4" fillId="0" borderId="0"/>
    <xf numFmtId="0" fontId="13" fillId="0" borderId="0"/>
    <xf numFmtId="0" fontId="15" fillId="0" borderId="0"/>
    <xf numFmtId="0" fontId="15" fillId="0" borderId="0"/>
    <xf numFmtId="0" fontId="13" fillId="0" borderId="0"/>
    <xf numFmtId="0" fontId="4" fillId="0" borderId="0"/>
    <xf numFmtId="0" fontId="9" fillId="0" borderId="0"/>
    <xf numFmtId="0" fontId="13" fillId="0" borderId="0"/>
    <xf numFmtId="0" fontId="4" fillId="0" borderId="0"/>
    <xf numFmtId="0" fontId="13" fillId="0" borderId="0"/>
    <xf numFmtId="0" fontId="13" fillId="0" borderId="0"/>
    <xf numFmtId="0" fontId="13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5" fillId="0" borderId="0"/>
    <xf numFmtId="0" fontId="15" fillId="0" borderId="0"/>
    <xf numFmtId="0" fontId="4" fillId="0" borderId="0"/>
    <xf numFmtId="0" fontId="13" fillId="0" borderId="0"/>
    <xf numFmtId="0" fontId="13" fillId="0" borderId="0"/>
    <xf numFmtId="0" fontId="13" fillId="0" borderId="0"/>
    <xf numFmtId="0" fontId="4" fillId="0" borderId="0" applyFont="0" applyFill="0" applyBorder="0" applyAlignment="0" applyProtection="0"/>
    <xf numFmtId="0" fontId="13" fillId="0" borderId="0"/>
    <xf numFmtId="0" fontId="4" fillId="0" borderId="0"/>
    <xf numFmtId="0" fontId="4" fillId="0" borderId="0"/>
    <xf numFmtId="0" fontId="13" fillId="0" borderId="0"/>
    <xf numFmtId="0" fontId="13" fillId="0" borderId="0"/>
    <xf numFmtId="0" fontId="4" fillId="0" borderId="0"/>
    <xf numFmtId="0" fontId="13" fillId="0" borderId="0"/>
    <xf numFmtId="0" fontId="4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4" fillId="0" borderId="0"/>
    <xf numFmtId="0" fontId="4" fillId="0" borderId="0"/>
    <xf numFmtId="0" fontId="15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3" fillId="0" borderId="0"/>
    <xf numFmtId="0" fontId="9" fillId="0" borderId="0"/>
    <xf numFmtId="0" fontId="15" fillId="0" borderId="0"/>
    <xf numFmtId="0" fontId="4" fillId="0" borderId="0"/>
    <xf numFmtId="0" fontId="13" fillId="0" borderId="0"/>
    <xf numFmtId="0" fontId="15" fillId="0" borderId="0"/>
    <xf numFmtId="0" fontId="4" fillId="0" borderId="0"/>
    <xf numFmtId="0" fontId="13" fillId="0" borderId="0"/>
    <xf numFmtId="0" fontId="13" fillId="0" borderId="0"/>
    <xf numFmtId="0" fontId="13" fillId="0" borderId="0"/>
    <xf numFmtId="0" fontId="4" fillId="0" borderId="0" applyFont="0" applyFill="0" applyBorder="0" applyAlignment="0" applyProtection="0"/>
    <xf numFmtId="0" fontId="13" fillId="0" borderId="0"/>
    <xf numFmtId="0" fontId="9" fillId="0" borderId="0"/>
    <xf numFmtId="0" fontId="13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3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5" fillId="0" borderId="0"/>
    <xf numFmtId="0" fontId="15" fillId="0" borderId="0"/>
    <xf numFmtId="0" fontId="15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9" fillId="0" borderId="0"/>
    <xf numFmtId="0" fontId="15" fillId="0" borderId="0"/>
    <xf numFmtId="0" fontId="9" fillId="0" borderId="0"/>
    <xf numFmtId="0" fontId="13" fillId="0" borderId="0"/>
    <xf numFmtId="0" fontId="13" fillId="0" borderId="0"/>
    <xf numFmtId="0" fontId="13" fillId="0" borderId="0"/>
    <xf numFmtId="0" fontId="9" fillId="0" borderId="0"/>
    <xf numFmtId="0" fontId="9" fillId="0" borderId="0"/>
    <xf numFmtId="0" fontId="13" fillId="0" borderId="0"/>
    <xf numFmtId="0" fontId="9" fillId="0" borderId="0"/>
    <xf numFmtId="0" fontId="13" fillId="0" borderId="0"/>
    <xf numFmtId="0" fontId="9" fillId="0" borderId="0"/>
    <xf numFmtId="0" fontId="13" fillId="0" borderId="0"/>
    <xf numFmtId="0" fontId="9" fillId="0" borderId="0"/>
    <xf numFmtId="0" fontId="15" fillId="0" borderId="0"/>
    <xf numFmtId="0" fontId="13" fillId="0" borderId="0"/>
    <xf numFmtId="0" fontId="13" fillId="0" borderId="0"/>
    <xf numFmtId="0" fontId="9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3" fillId="0" borderId="0"/>
    <xf numFmtId="0" fontId="4" fillId="0" borderId="0"/>
    <xf numFmtId="0" fontId="4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5" fillId="0" borderId="0"/>
    <xf numFmtId="0" fontId="15" fillId="0" borderId="0"/>
    <xf numFmtId="0" fontId="13" fillId="0" borderId="0"/>
    <xf numFmtId="0" fontId="13" fillId="0" borderId="0"/>
    <xf numFmtId="0" fontId="4" fillId="0" borderId="0"/>
    <xf numFmtId="0" fontId="4" fillId="0" borderId="0"/>
    <xf numFmtId="0" fontId="4" fillId="0" borderId="0"/>
    <xf numFmtId="0" fontId="4" fillId="0" borderId="0" applyFont="0" applyFill="0" applyBorder="0" applyAlignment="0" applyProtection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4" fillId="0" borderId="0"/>
    <xf numFmtId="0" fontId="13" fillId="0" borderId="0"/>
    <xf numFmtId="0" fontId="4" fillId="0" borderId="0"/>
    <xf numFmtId="0" fontId="15" fillId="0" borderId="0"/>
    <xf numFmtId="0" fontId="13" fillId="0" borderId="0" applyFont="0" applyFill="0" applyBorder="0" applyAlignment="0" applyProtection="0"/>
    <xf numFmtId="0" fontId="13" fillId="0" borderId="0" applyFont="0" applyFill="0" applyBorder="0" applyAlignment="0" applyProtection="0"/>
    <xf numFmtId="0" fontId="16" fillId="0" borderId="0"/>
    <xf numFmtId="182" fontId="17" fillId="0" borderId="0" applyFont="0" applyFill="0" applyBorder="0" applyAlignment="0" applyProtection="0">
      <alignment vertical="center"/>
    </xf>
    <xf numFmtId="183" fontId="18" fillId="0" borderId="1">
      <alignment vertical="center"/>
    </xf>
    <xf numFmtId="3" fontId="8" fillId="0" borderId="1"/>
    <xf numFmtId="3" fontId="8" fillId="0" borderId="1"/>
    <xf numFmtId="184" fontId="12" fillId="0" borderId="0">
      <alignment vertical="center"/>
    </xf>
    <xf numFmtId="0" fontId="3" fillId="0" borderId="0">
      <alignment horizontal="center" vertical="center"/>
    </xf>
    <xf numFmtId="185" fontId="10" fillId="0" borderId="0" applyFont="0" applyFill="0" applyBorder="0" applyAlignment="0" applyProtection="0"/>
    <xf numFmtId="0" fontId="3" fillId="0" borderId="0">
      <alignment horizontal="center" vertical="center"/>
    </xf>
    <xf numFmtId="3" fontId="19" fillId="0" borderId="3">
      <alignment horizontal="right" vertical="center"/>
    </xf>
    <xf numFmtId="0" fontId="3" fillId="0" borderId="0">
      <alignment horizontal="center" vertical="center"/>
    </xf>
    <xf numFmtId="0" fontId="20" fillId="0" borderId="0"/>
    <xf numFmtId="0" fontId="3" fillId="0" borderId="0">
      <alignment horizontal="center" vertical="center"/>
    </xf>
    <xf numFmtId="0" fontId="20" fillId="0" borderId="0"/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3" fontId="19" fillId="0" borderId="3">
      <alignment horizontal="right" vertical="center"/>
    </xf>
    <xf numFmtId="0" fontId="20" fillId="0" borderId="0"/>
    <xf numFmtId="0" fontId="20" fillId="0" borderId="0"/>
    <xf numFmtId="0" fontId="20" fillId="0" borderId="0"/>
    <xf numFmtId="0" fontId="3" fillId="0" borderId="0">
      <alignment horizontal="center" vertical="center"/>
    </xf>
    <xf numFmtId="0" fontId="20" fillId="0" borderId="0"/>
    <xf numFmtId="0" fontId="3" fillId="0" borderId="0">
      <alignment horizontal="center" vertical="center"/>
    </xf>
    <xf numFmtId="0" fontId="3" fillId="0" borderId="0">
      <alignment horizontal="center" vertical="center"/>
    </xf>
    <xf numFmtId="0" fontId="3" fillId="0" borderId="0">
      <alignment horizontal="center" vertical="center"/>
    </xf>
    <xf numFmtId="0" fontId="20" fillId="0" borderId="0"/>
    <xf numFmtId="0" fontId="3" fillId="0" borderId="0">
      <alignment horizontal="center" vertical="center"/>
    </xf>
    <xf numFmtId="0" fontId="3" fillId="0" borderId="0">
      <alignment horizontal="center" vertical="center"/>
    </xf>
    <xf numFmtId="0" fontId="20" fillId="0" borderId="0"/>
    <xf numFmtId="188" fontId="21" fillId="0" borderId="0">
      <alignment vertical="center"/>
    </xf>
    <xf numFmtId="3" fontId="19" fillId="0" borderId="3">
      <alignment horizontal="right" vertical="center"/>
    </xf>
    <xf numFmtId="3" fontId="19" fillId="0" borderId="3">
      <alignment horizontal="right" vertical="center"/>
    </xf>
    <xf numFmtId="3" fontId="19" fillId="0" borderId="3">
      <alignment horizontal="right" vertical="center"/>
    </xf>
    <xf numFmtId="0" fontId="20" fillId="0" borderId="0"/>
    <xf numFmtId="0" fontId="20" fillId="0" borderId="0"/>
    <xf numFmtId="0" fontId="3" fillId="0" borderId="0">
      <alignment horizontal="center" vertical="center"/>
    </xf>
    <xf numFmtId="3" fontId="19" fillId="0" borderId="3">
      <alignment horizontal="right" vertical="center"/>
    </xf>
    <xf numFmtId="0" fontId="20" fillId="0" borderId="0"/>
    <xf numFmtId="0" fontId="3" fillId="0" borderId="0">
      <alignment horizontal="center" vertical="center"/>
    </xf>
    <xf numFmtId="0" fontId="3" fillId="0" borderId="0">
      <alignment horizontal="center" vertical="center"/>
    </xf>
    <xf numFmtId="3" fontId="19" fillId="0" borderId="3">
      <alignment horizontal="right" vertical="center"/>
    </xf>
    <xf numFmtId="3" fontId="19" fillId="0" borderId="3">
      <alignment horizontal="right" vertical="center"/>
    </xf>
    <xf numFmtId="3" fontId="19" fillId="0" borderId="3">
      <alignment horizontal="right" vertical="center"/>
    </xf>
    <xf numFmtId="0" fontId="3" fillId="0" borderId="0">
      <alignment horizontal="center" vertical="center"/>
    </xf>
    <xf numFmtId="0" fontId="3" fillId="0" borderId="0">
      <alignment horizontal="center" vertical="center"/>
    </xf>
    <xf numFmtId="3" fontId="19" fillId="0" borderId="3">
      <alignment horizontal="right" vertical="center"/>
    </xf>
    <xf numFmtId="3" fontId="19" fillId="0" borderId="3">
      <alignment horizontal="right" vertical="center"/>
    </xf>
    <xf numFmtId="0" fontId="3" fillId="0" borderId="0">
      <alignment horizontal="center" vertical="center"/>
    </xf>
    <xf numFmtId="0" fontId="20" fillId="0" borderId="0"/>
    <xf numFmtId="0" fontId="20" fillId="0" borderId="0"/>
    <xf numFmtId="3" fontId="19" fillId="0" borderId="3">
      <alignment horizontal="right" vertical="center"/>
    </xf>
    <xf numFmtId="0" fontId="3" fillId="0" borderId="0">
      <alignment horizontal="center" vertical="center"/>
    </xf>
    <xf numFmtId="0" fontId="3" fillId="0" borderId="0">
      <alignment horizontal="center" vertical="center"/>
    </xf>
    <xf numFmtId="3" fontId="19" fillId="0" borderId="3">
      <alignment horizontal="right" vertical="center"/>
    </xf>
    <xf numFmtId="0" fontId="3" fillId="0" borderId="0">
      <alignment horizontal="center" vertical="center"/>
    </xf>
    <xf numFmtId="0" fontId="3" fillId="0" borderId="0">
      <alignment horizontal="center" vertical="center"/>
    </xf>
    <xf numFmtId="0" fontId="3" fillId="0" borderId="0">
      <alignment horizontal="center" vertical="center"/>
    </xf>
    <xf numFmtId="0" fontId="20" fillId="0" borderId="0"/>
    <xf numFmtId="3" fontId="19" fillId="0" borderId="3">
      <alignment horizontal="right" vertical="center"/>
    </xf>
    <xf numFmtId="41" fontId="12" fillId="0" borderId="0">
      <alignment horizontal="center" vertical="center"/>
    </xf>
    <xf numFmtId="189" fontId="12" fillId="0" borderId="0">
      <alignment horizontal="center" vertical="center"/>
    </xf>
    <xf numFmtId="190" fontId="22" fillId="0" borderId="0">
      <alignment horizontal="center" vertical="center"/>
    </xf>
    <xf numFmtId="3" fontId="19" fillId="0" borderId="3">
      <alignment horizontal="right" vertical="center"/>
    </xf>
    <xf numFmtId="0" fontId="20" fillId="0" borderId="0"/>
    <xf numFmtId="0" fontId="20" fillId="0" borderId="0"/>
    <xf numFmtId="3" fontId="19" fillId="0" borderId="3">
      <alignment horizontal="right" vertical="center"/>
    </xf>
    <xf numFmtId="3" fontId="19" fillId="0" borderId="3">
      <alignment horizontal="right" vertical="center"/>
    </xf>
    <xf numFmtId="3" fontId="19" fillId="0" borderId="3">
      <alignment horizontal="right" vertical="center"/>
    </xf>
    <xf numFmtId="0" fontId="20" fillId="0" borderId="0"/>
    <xf numFmtId="0" fontId="20" fillId="0" borderId="0"/>
    <xf numFmtId="0" fontId="20" fillId="0" borderId="0"/>
    <xf numFmtId="0" fontId="3" fillId="0" borderId="0">
      <alignment horizontal="center" vertical="center"/>
    </xf>
    <xf numFmtId="0" fontId="3" fillId="0" borderId="0">
      <alignment horizontal="center" vertical="center"/>
    </xf>
    <xf numFmtId="3" fontId="19" fillId="0" borderId="3">
      <alignment horizontal="right" vertical="center"/>
    </xf>
    <xf numFmtId="3" fontId="19" fillId="0" borderId="3">
      <alignment horizontal="right" vertical="center"/>
    </xf>
    <xf numFmtId="0" fontId="20" fillId="0" borderId="0"/>
    <xf numFmtId="0" fontId="20" fillId="0" borderId="0"/>
    <xf numFmtId="3" fontId="19" fillId="0" borderId="3">
      <alignment horizontal="right" vertical="center"/>
    </xf>
    <xf numFmtId="0" fontId="3" fillId="0" borderId="0">
      <alignment horizontal="center" vertical="center"/>
    </xf>
    <xf numFmtId="191" fontId="17" fillId="0" borderId="0">
      <alignment vertical="center"/>
    </xf>
    <xf numFmtId="0" fontId="10" fillId="0" borderId="0"/>
    <xf numFmtId="0" fontId="13" fillId="0" borderId="0" applyNumberFormat="0" applyFill="0" applyBorder="0" applyAlignment="0" applyProtection="0"/>
    <xf numFmtId="2" fontId="19" fillId="0" borderId="3">
      <alignment horizontal="right" vertical="center"/>
    </xf>
    <xf numFmtId="0" fontId="12" fillId="0" borderId="4">
      <alignment horizontal="center"/>
    </xf>
    <xf numFmtId="2" fontId="19" fillId="0" borderId="3">
      <alignment horizontal="right" vertical="center"/>
    </xf>
    <xf numFmtId="191" fontId="17" fillId="0" borderId="0">
      <alignment vertical="center"/>
    </xf>
    <xf numFmtId="9" fontId="12" fillId="0" borderId="0">
      <protection locked="0"/>
    </xf>
    <xf numFmtId="192" fontId="10" fillId="0" borderId="0">
      <protection locked="0"/>
    </xf>
    <xf numFmtId="0" fontId="23" fillId="0" borderId="0"/>
    <xf numFmtId="0" fontId="10" fillId="0" borderId="0">
      <protection locked="0"/>
    </xf>
    <xf numFmtId="0" fontId="10" fillId="0" borderId="0">
      <protection locked="0"/>
    </xf>
    <xf numFmtId="0" fontId="10" fillId="0" borderId="0">
      <protection locked="0"/>
    </xf>
    <xf numFmtId="193" fontId="24" fillId="0" borderId="0" applyFont="0" applyFill="0" applyBorder="0" applyAlignment="0" applyProtection="0"/>
    <xf numFmtId="194" fontId="24" fillId="0" borderId="0" applyFont="0" applyFill="0" applyBorder="0" applyAlignment="0" applyProtection="0"/>
    <xf numFmtId="195" fontId="25" fillId="0" borderId="1">
      <alignment horizontal="center" vertical="center"/>
    </xf>
    <xf numFmtId="192" fontId="10" fillId="0" borderId="0">
      <protection locked="0"/>
    </xf>
    <xf numFmtId="192" fontId="10" fillId="0" borderId="0">
      <protection locked="0"/>
    </xf>
    <xf numFmtId="0" fontId="10" fillId="0" borderId="0">
      <protection locked="0"/>
    </xf>
    <xf numFmtId="196" fontId="26" fillId="0" borderId="0" applyFont="0" applyFill="0" applyBorder="0" applyAlignment="0" applyProtection="0"/>
    <xf numFmtId="0" fontId="27" fillId="0" borderId="0" applyFont="0" applyFill="0" applyBorder="0" applyAlignment="0" applyProtection="0"/>
    <xf numFmtId="190" fontId="26" fillId="0" borderId="0" applyFont="0" applyFill="0" applyBorder="0" applyAlignment="0" applyProtection="0"/>
    <xf numFmtId="0" fontId="27" fillId="0" borderId="0" applyFont="0" applyFill="0" applyBorder="0" applyAlignment="0" applyProtection="0"/>
    <xf numFmtId="37" fontId="26" fillId="0" borderId="0" applyFont="0" applyFill="0" applyBorder="0" applyAlignment="0" applyProtection="0"/>
    <xf numFmtId="0" fontId="10" fillId="0" borderId="0">
      <protection locked="0"/>
    </xf>
    <xf numFmtId="197" fontId="26" fillId="0" borderId="0" applyFont="0" applyFill="0" applyBorder="0" applyAlignment="0" applyProtection="0"/>
    <xf numFmtId="0" fontId="27" fillId="0" borderId="0" applyFont="0" applyFill="0" applyBorder="0" applyAlignment="0" applyProtection="0"/>
    <xf numFmtId="198" fontId="26" fillId="0" borderId="0" applyFont="0" applyFill="0" applyBorder="0" applyAlignment="0" applyProtection="0"/>
    <xf numFmtId="0" fontId="27" fillId="0" borderId="0" applyFont="0" applyFill="0" applyBorder="0" applyAlignment="0" applyProtection="0"/>
    <xf numFmtId="37" fontId="26" fillId="0" borderId="0" applyFont="0" applyFill="0" applyBorder="0" applyAlignment="0" applyProtection="0"/>
    <xf numFmtId="192" fontId="10" fillId="0" borderId="0">
      <protection locked="0"/>
    </xf>
    <xf numFmtId="199" fontId="24" fillId="0" borderId="0" applyFont="0" applyFill="0" applyBorder="0" applyAlignment="0" applyProtection="0"/>
    <xf numFmtId="200" fontId="24" fillId="0" borderId="0" applyFont="0" applyFill="0" applyBorder="0" applyAlignment="0" applyProtection="0"/>
    <xf numFmtId="0" fontId="9" fillId="0" borderId="0"/>
    <xf numFmtId="0" fontId="26" fillId="0" borderId="0"/>
    <xf numFmtId="192" fontId="10" fillId="0" borderId="0">
      <protection locked="0"/>
    </xf>
    <xf numFmtId="197" fontId="28" fillId="0" borderId="0" applyFont="0" applyFill="0" applyBorder="0" applyAlignment="0" applyProtection="0"/>
    <xf numFmtId="0" fontId="27" fillId="0" borderId="0" applyFont="0" applyFill="0" applyBorder="0" applyAlignment="0" applyProtection="0"/>
    <xf numFmtId="201" fontId="10" fillId="0" borderId="0" applyFont="0" applyFill="0" applyBorder="0" applyAlignment="0" applyProtection="0"/>
    <xf numFmtId="0" fontId="27" fillId="0" borderId="0" applyFont="0" applyFill="0" applyBorder="0" applyAlignment="0" applyProtection="0"/>
    <xf numFmtId="37" fontId="26" fillId="0" borderId="0" applyFont="0" applyFill="0" applyBorder="0" applyAlignment="0" applyProtection="0"/>
    <xf numFmtId="202" fontId="26" fillId="0" borderId="0" applyFont="0" applyFill="0" applyBorder="0" applyAlignment="0" applyProtection="0"/>
    <xf numFmtId="0" fontId="27" fillId="0" borderId="0" applyFont="0" applyFill="0" applyBorder="0" applyAlignment="0" applyProtection="0"/>
    <xf numFmtId="203" fontId="10" fillId="0" borderId="0" applyFont="0" applyFill="0" applyBorder="0" applyAlignment="0" applyProtection="0"/>
    <xf numFmtId="0" fontId="27" fillId="0" borderId="0" applyFont="0" applyFill="0" applyBorder="0" applyAlignment="0" applyProtection="0"/>
    <xf numFmtId="37" fontId="26" fillId="0" borderId="0" applyFont="0" applyFill="0" applyBorder="0" applyAlignment="0" applyProtection="0"/>
    <xf numFmtId="0" fontId="29" fillId="0" borderId="0" applyNumberFormat="0" applyFill="0" applyBorder="0" applyAlignment="0" applyProtection="0"/>
    <xf numFmtId="192" fontId="10" fillId="0" borderId="0">
      <protection locked="0"/>
    </xf>
    <xf numFmtId="0" fontId="30" fillId="0" borderId="0"/>
    <xf numFmtId="0" fontId="31" fillId="0" borderId="0"/>
    <xf numFmtId="0" fontId="27" fillId="0" borderId="0"/>
    <xf numFmtId="0" fontId="23" fillId="0" borderId="0"/>
    <xf numFmtId="0" fontId="23" fillId="0" borderId="0"/>
    <xf numFmtId="0" fontId="13" fillId="0" borderId="0"/>
    <xf numFmtId="204" fontId="10" fillId="0" borderId="0" applyFill="0" applyBorder="0" applyAlignment="0"/>
    <xf numFmtId="0" fontId="32" fillId="0" borderId="0"/>
    <xf numFmtId="192" fontId="10" fillId="0" borderId="0">
      <protection locked="0"/>
    </xf>
    <xf numFmtId="0" fontId="33" fillId="2" borderId="5">
      <alignment horizontal="center" wrapText="1"/>
    </xf>
    <xf numFmtId="205" fontId="34" fillId="0" borderId="0">
      <protection locked="0"/>
    </xf>
    <xf numFmtId="38" fontId="9" fillId="0" borderId="0" applyFont="0" applyFill="0" applyBorder="0" applyAlignment="0" applyProtection="0"/>
    <xf numFmtId="206" fontId="15" fillId="0" borderId="0"/>
    <xf numFmtId="207" fontId="13" fillId="0" borderId="0" applyFont="0" applyFill="0" applyBorder="0" applyAlignment="0" applyProtection="0"/>
    <xf numFmtId="3" fontId="13" fillId="0" borderId="0" applyFont="0" applyFill="0" applyBorder="0" applyAlignment="0" applyProtection="0"/>
    <xf numFmtId="40" fontId="9" fillId="0" borderId="0" applyFont="0" applyFill="0" applyBorder="0" applyAlignment="0" applyProtection="0"/>
    <xf numFmtId="0" fontId="35" fillId="0" borderId="0" applyNumberFormat="0" applyAlignment="0">
      <alignment horizontal="left"/>
    </xf>
    <xf numFmtId="0" fontId="4" fillId="0" borderId="0" applyFont="0" applyFill="0" applyBorder="0" applyAlignment="0" applyProtection="0"/>
    <xf numFmtId="205" fontId="34" fillId="0" borderId="0">
      <protection locked="0"/>
    </xf>
    <xf numFmtId="208" fontId="9" fillId="0" borderId="0" applyFont="0" applyFill="0" applyBorder="0" applyAlignment="0" applyProtection="0"/>
    <xf numFmtId="0" fontId="12" fillId="0" borderId="1" applyFill="0" applyBorder="0" applyAlignment="0"/>
    <xf numFmtId="209" fontId="10" fillId="0" borderId="0" applyFont="0" applyFill="0" applyBorder="0" applyAlignment="0" applyProtection="0"/>
    <xf numFmtId="210" fontId="10" fillId="0" borderId="0" applyFont="0" applyFill="0" applyBorder="0" applyAlignment="0" applyProtection="0"/>
    <xf numFmtId="0" fontId="15" fillId="0" borderId="0"/>
    <xf numFmtId="205" fontId="34" fillId="0" borderId="0">
      <protection locked="0"/>
    </xf>
    <xf numFmtId="41" fontId="13" fillId="0" borderId="0" applyFont="0" applyFill="0" applyBorder="0" applyAlignment="0" applyProtection="0"/>
    <xf numFmtId="43" fontId="13" fillId="0" borderId="0" applyFont="0" applyFill="0" applyBorder="0" applyAlignment="0" applyProtection="0"/>
    <xf numFmtId="211" fontId="10" fillId="0" borderId="0"/>
    <xf numFmtId="212" fontId="36" fillId="0" borderId="0" applyFill="0" applyBorder="0">
      <alignment horizontal="centerContinuous"/>
    </xf>
    <xf numFmtId="0" fontId="37" fillId="0" borderId="0" applyNumberFormat="0" applyAlignment="0">
      <alignment horizontal="left"/>
    </xf>
    <xf numFmtId="0" fontId="10" fillId="0" borderId="0" applyFont="0" applyFill="0" applyBorder="0" applyAlignment="0" applyProtection="0"/>
    <xf numFmtId="0" fontId="38" fillId="0" borderId="0" applyNumberFormat="0" applyFont="0" applyFill="0" applyBorder="0" applyAlignment="0" applyProtection="0"/>
    <xf numFmtId="0" fontId="38" fillId="0" borderId="0" applyNumberFormat="0" applyFont="0" applyFill="0" applyBorder="0" applyAlignment="0" applyProtection="0"/>
    <xf numFmtId="0" fontId="38" fillId="0" borderId="0" applyNumberFormat="0" applyFont="0" applyFill="0" applyBorder="0" applyAlignment="0" applyProtection="0"/>
    <xf numFmtId="0" fontId="38" fillId="0" borderId="0" applyNumberFormat="0" applyFont="0" applyFill="0" applyBorder="0" applyAlignment="0" applyProtection="0"/>
    <xf numFmtId="0" fontId="38" fillId="0" borderId="0" applyNumberFormat="0" applyFont="0" applyFill="0" applyBorder="0" applyAlignment="0" applyProtection="0"/>
    <xf numFmtId="0" fontId="38" fillId="0" borderId="0" applyNumberFormat="0" applyFont="0" applyFill="0" applyBorder="0" applyAlignment="0" applyProtection="0"/>
    <xf numFmtId="0" fontId="38" fillId="0" borderId="0" applyNumberFormat="0" applyFont="0" applyFill="0" applyBorder="0" applyAlignment="0" applyProtection="0"/>
    <xf numFmtId="205" fontId="34" fillId="0" borderId="0">
      <protection locked="0"/>
    </xf>
    <xf numFmtId="0" fontId="39" fillId="0" borderId="0" applyNumberFormat="0" applyFill="0" applyBorder="0" applyAlignment="0" applyProtection="0">
      <alignment vertical="top"/>
      <protection locked="0"/>
    </xf>
    <xf numFmtId="38" fontId="40" fillId="3" borderId="0" applyNumberFormat="0" applyBorder="0" applyAlignment="0" applyProtection="0"/>
    <xf numFmtId="3" fontId="7" fillId="0" borderId="6">
      <alignment horizontal="right" vertical="center"/>
    </xf>
    <xf numFmtId="4" fontId="7" fillId="0" borderId="6">
      <alignment horizontal="right" vertical="center"/>
    </xf>
    <xf numFmtId="0" fontId="41" fillId="0" borderId="0">
      <alignment horizontal="left"/>
    </xf>
    <xf numFmtId="0" fontId="42" fillId="0" borderId="7" applyNumberFormat="0" applyAlignment="0" applyProtection="0">
      <alignment horizontal="left" vertical="center"/>
    </xf>
    <xf numFmtId="0" fontId="42" fillId="0" borderId="8">
      <alignment horizontal="left" vertical="center"/>
    </xf>
    <xf numFmtId="0" fontId="43" fillId="0" borderId="0" applyNumberFormat="0" applyFill="0" applyBorder="0" applyAlignment="0" applyProtection="0"/>
    <xf numFmtId="0" fontId="42" fillId="0" borderId="0" applyNumberFormat="0" applyFill="0" applyBorder="0" applyAlignment="0" applyProtection="0"/>
    <xf numFmtId="205" fontId="44" fillId="0" borderId="0">
      <protection locked="0"/>
    </xf>
    <xf numFmtId="205" fontId="44" fillId="0" borderId="0">
      <protection locked="0"/>
    </xf>
    <xf numFmtId="0" fontId="45" fillId="0" borderId="0" applyNumberFormat="0" applyFill="0" applyBorder="0" applyAlignment="0" applyProtection="0"/>
    <xf numFmtId="0" fontId="46" fillId="0" borderId="0" applyNumberFormat="0" applyFill="0" applyBorder="0" applyAlignment="0" applyProtection="0">
      <alignment vertical="top"/>
      <protection locked="0"/>
    </xf>
    <xf numFmtId="10" fontId="40" fillId="2" borderId="1" applyNumberFormat="0" applyBorder="0" applyAlignment="0" applyProtection="0"/>
    <xf numFmtId="213" fontId="47" fillId="0" borderId="0">
      <alignment horizontal="left"/>
    </xf>
    <xf numFmtId="0" fontId="13" fillId="0" borderId="0" applyFont="0" applyFill="0" applyBorder="0" applyAlignment="0" applyProtection="0"/>
    <xf numFmtId="214" fontId="13" fillId="0" borderId="0" applyFont="0" applyFill="0" applyBorder="0" applyAlignment="0" applyProtection="0"/>
    <xf numFmtId="0" fontId="48" fillId="0" borderId="9"/>
    <xf numFmtId="0" fontId="13" fillId="0" borderId="0" applyFont="0" applyFill="0" applyBorder="0" applyAlignment="0" applyProtection="0"/>
    <xf numFmtId="0" fontId="13" fillId="0" borderId="0" applyFont="0" applyFill="0" applyBorder="0" applyAlignment="0" applyProtection="0"/>
    <xf numFmtId="37" fontId="49" fillId="0" borderId="0"/>
    <xf numFmtId="0" fontId="8" fillId="0" borderId="10" applyNumberFormat="0" applyFont="0" applyBorder="0" applyProtection="0">
      <alignment horizontal="center" vertical="center"/>
    </xf>
    <xf numFmtId="0" fontId="13" fillId="0" borderId="0" applyNumberFormat="0" applyFill="0" applyBorder="0" applyAlignment="0" applyProtection="0"/>
    <xf numFmtId="215" fontId="17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12" fillId="0" borderId="0"/>
    <xf numFmtId="0" fontId="13" fillId="0" borderId="0"/>
    <xf numFmtId="0" fontId="13" fillId="0" borderId="0" applyFont="0" applyFill="0" applyBorder="0" applyAlignment="0" applyProtection="0"/>
    <xf numFmtId="0" fontId="13" fillId="0" borderId="0" applyFont="0" applyFill="0" applyBorder="0" applyAlignment="0" applyProtection="0"/>
    <xf numFmtId="0" fontId="13" fillId="0" borderId="0"/>
    <xf numFmtId="207" fontId="17" fillId="0" borderId="0">
      <alignment vertical="center"/>
    </xf>
    <xf numFmtId="0" fontId="13" fillId="0" borderId="0" applyFont="0" applyFill="0" applyBorder="0" applyAlignment="0" applyProtection="0"/>
    <xf numFmtId="0" fontId="15" fillId="0" borderId="0"/>
    <xf numFmtId="205" fontId="34" fillId="0" borderId="0">
      <protection locked="0"/>
    </xf>
    <xf numFmtId="10" fontId="13" fillId="0" borderId="0" applyFont="0" applyFill="0" applyBorder="0" applyAlignment="0" applyProtection="0"/>
    <xf numFmtId="216" fontId="12" fillId="0" borderId="0">
      <protection locked="0"/>
    </xf>
    <xf numFmtId="30" fontId="51" fillId="0" borderId="0" applyNumberFormat="0" applyFill="0" applyBorder="0" applyAlignment="0" applyProtection="0">
      <alignment horizontal="left"/>
    </xf>
    <xf numFmtId="183" fontId="13" fillId="0" borderId="0" applyFont="0" applyFill="0" applyBorder="0" applyAlignment="0" applyProtection="0"/>
    <xf numFmtId="217" fontId="17" fillId="0" borderId="0">
      <alignment vertical="center"/>
    </xf>
    <xf numFmtId="217" fontId="17" fillId="0" borderId="0">
      <alignment vertical="distributed"/>
    </xf>
    <xf numFmtId="0" fontId="13" fillId="4" borderId="0"/>
    <xf numFmtId="0" fontId="48" fillId="0" borderId="0"/>
    <xf numFmtId="40" fontId="52" fillId="0" borderId="0" applyBorder="0">
      <alignment horizontal="right"/>
    </xf>
    <xf numFmtId="218" fontId="53" fillId="0" borderId="0">
      <alignment horizontal="center"/>
    </xf>
    <xf numFmtId="0" fontId="54" fillId="3" borderId="0">
      <alignment horizontal="centerContinuous"/>
    </xf>
    <xf numFmtId="0" fontId="55" fillId="0" borderId="0" applyFill="0" applyBorder="0" applyProtection="0">
      <alignment horizontal="centerContinuous" vertical="center"/>
    </xf>
    <xf numFmtId="0" fontId="20" fillId="5" borderId="0" applyFill="0" applyBorder="0" applyProtection="0">
      <alignment horizontal="center" vertical="center"/>
    </xf>
    <xf numFmtId="219" fontId="36" fillId="0" borderId="0" applyFill="0" applyBorder="0">
      <alignment horizontal="centerContinuous"/>
    </xf>
    <xf numFmtId="205" fontId="34" fillId="0" borderId="11">
      <protection locked="0"/>
    </xf>
    <xf numFmtId="0" fontId="56" fillId="0" borderId="4">
      <alignment horizontal="left"/>
    </xf>
    <xf numFmtId="0" fontId="13" fillId="0" borderId="0" applyFont="0" applyFill="0" applyBorder="0" applyAlignment="0" applyProtection="0"/>
    <xf numFmtId="0" fontId="13" fillId="0" borderId="0" applyFont="0" applyFill="0" applyBorder="0" applyAlignment="0" applyProtection="0"/>
    <xf numFmtId="0" fontId="57" fillId="0" borderId="0">
      <protection locked="0"/>
    </xf>
    <xf numFmtId="0" fontId="58" fillId="0" borderId="0" applyNumberFormat="0" applyFill="0" applyBorder="0" applyAlignment="0" applyProtection="0"/>
    <xf numFmtId="220" fontId="9" fillId="0" borderId="0">
      <protection locked="0"/>
    </xf>
    <xf numFmtId="0" fontId="59" fillId="0" borderId="0">
      <protection locked="0"/>
    </xf>
    <xf numFmtId="0" fontId="59" fillId="0" borderId="0">
      <protection locked="0"/>
    </xf>
    <xf numFmtId="0" fontId="60" fillId="0" borderId="0"/>
    <xf numFmtId="0" fontId="17" fillId="0" borderId="0">
      <alignment vertical="center"/>
    </xf>
    <xf numFmtId="0" fontId="10" fillId="0" borderId="0">
      <protection locked="0"/>
    </xf>
    <xf numFmtId="0" fontId="61" fillId="0" borderId="0">
      <protection locked="0"/>
    </xf>
    <xf numFmtId="3" fontId="9" fillId="0" borderId="12">
      <alignment horizontal="center"/>
    </xf>
    <xf numFmtId="0" fontId="29" fillId="0" borderId="13">
      <alignment vertical="center"/>
    </xf>
    <xf numFmtId="3" fontId="5" fillId="0" borderId="14" applyNumberFormat="0" applyFill="0" applyBorder="0" applyProtection="0">
      <alignment horizontal="center" vertical="center"/>
    </xf>
    <xf numFmtId="0" fontId="61" fillId="0" borderId="0">
      <protection locked="0"/>
    </xf>
    <xf numFmtId="0" fontId="62" fillId="0" borderId="0" applyNumberFormat="0" applyFill="0" applyBorder="0" applyAlignment="0" applyProtection="0">
      <alignment vertical="top"/>
      <protection locked="0"/>
    </xf>
    <xf numFmtId="40" fontId="63" fillId="0" borderId="0" applyFont="0" applyFill="0" applyBorder="0" applyAlignment="0" applyProtection="0"/>
    <xf numFmtId="38" fontId="63" fillId="0" borderId="0" applyFont="0" applyFill="0" applyBorder="0" applyAlignment="0" applyProtection="0"/>
    <xf numFmtId="0" fontId="13" fillId="0" borderId="0" applyFont="0" applyFill="0" applyBorder="0" applyAlignment="0" applyProtection="0"/>
    <xf numFmtId="0" fontId="13" fillId="0" borderId="0" applyFont="0" applyFill="0" applyBorder="0" applyAlignment="0" applyProtection="0"/>
    <xf numFmtId="221" fontId="64" fillId="0" borderId="15">
      <alignment horizontal="center" vertical="center"/>
    </xf>
    <xf numFmtId="183" fontId="4" fillId="0" borderId="6">
      <alignment vertical="center"/>
    </xf>
    <xf numFmtId="0" fontId="63" fillId="0" borderId="0" applyFont="0" applyFill="0" applyBorder="0" applyAlignment="0" applyProtection="0"/>
    <xf numFmtId="0" fontId="63" fillId="0" borderId="0" applyFont="0" applyFill="0" applyBorder="0" applyAlignment="0" applyProtection="0"/>
    <xf numFmtId="0" fontId="13" fillId="0" borderId="0" applyFont="0" applyFill="0" applyBorder="0" applyAlignment="0" applyProtection="0"/>
    <xf numFmtId="0" fontId="13" fillId="0" borderId="0" applyFont="0" applyFill="0" applyBorder="0" applyAlignment="0" applyProtection="0"/>
    <xf numFmtId="10" fontId="65" fillId="0" borderId="0">
      <alignment vertical="center"/>
    </xf>
    <xf numFmtId="9" fontId="89" fillId="0" borderId="0" applyFont="0" applyFill="0" applyBorder="0" applyAlignment="0" applyProtection="0">
      <alignment vertical="center"/>
    </xf>
    <xf numFmtId="9" fontId="3" fillId="5" borderId="0" applyFill="0" applyBorder="0" applyProtection="0">
      <alignment horizontal="right"/>
    </xf>
    <xf numFmtId="10" fontId="3" fillId="0" borderId="0" applyFill="0" applyBorder="0" applyProtection="0">
      <alignment horizontal="right"/>
    </xf>
    <xf numFmtId="9" fontId="10" fillId="0" borderId="0" applyFont="0" applyFill="0" applyBorder="0" applyAlignment="0" applyProtection="0">
      <alignment vertical="center"/>
    </xf>
    <xf numFmtId="0" fontId="66" fillId="0" borderId="0"/>
    <xf numFmtId="0" fontId="12" fillId="0" borderId="0"/>
    <xf numFmtId="183" fontId="67" fillId="0" borderId="16">
      <alignment vertical="center"/>
    </xf>
    <xf numFmtId="0" fontId="10" fillId="0" borderId="17" applyBorder="0"/>
    <xf numFmtId="0" fontId="68" fillId="0" borderId="0" applyNumberFormat="0" applyFont="0" applyFill="0" applyBorder="0" applyProtection="0">
      <alignment horizontal="centerContinuous" vertical="center"/>
    </xf>
    <xf numFmtId="222" fontId="68" fillId="0" borderId="0" applyFill="0" applyBorder="0" applyProtection="0">
      <alignment horizontal="centerContinuous" vertical="center"/>
    </xf>
    <xf numFmtId="223" fontId="68" fillId="0" borderId="0" applyNumberFormat="0" applyFont="0" applyFill="0" applyBorder="0" applyProtection="0">
      <alignment horizontal="centerContinuous"/>
    </xf>
    <xf numFmtId="0" fontId="7" fillId="0" borderId="0" applyNumberFormat="0" applyFont="0" applyFill="0" applyBorder="0" applyProtection="0">
      <alignment horizontal="centerContinuous" vertical="center"/>
    </xf>
    <xf numFmtId="223" fontId="68" fillId="0" borderId="0" applyNumberFormat="0" applyFont="0" applyFill="0" applyBorder="0" applyProtection="0">
      <alignment horizontal="centerContinuous" vertical="center"/>
    </xf>
    <xf numFmtId="38" fontId="18" fillId="0" borderId="0">
      <alignment vertical="center" wrapText="1"/>
    </xf>
    <xf numFmtId="3" fontId="17" fillId="0" borderId="1"/>
    <xf numFmtId="0" fontId="17" fillId="0" borderId="1"/>
    <xf numFmtId="3" fontId="17" fillId="0" borderId="18"/>
    <xf numFmtId="3" fontId="17" fillId="0" borderId="19"/>
    <xf numFmtId="0" fontId="69" fillId="0" borderId="1"/>
    <xf numFmtId="0" fontId="70" fillId="0" borderId="0">
      <alignment horizontal="center"/>
    </xf>
    <xf numFmtId="0" fontId="58" fillId="0" borderId="20">
      <alignment horizontal="center"/>
    </xf>
    <xf numFmtId="0" fontId="60" fillId="0" borderId="21"/>
    <xf numFmtId="4" fontId="60" fillId="0" borderId="17"/>
    <xf numFmtId="224" fontId="10" fillId="0" borderId="17"/>
    <xf numFmtId="0" fontId="10" fillId="0" borderId="17"/>
    <xf numFmtId="223" fontId="25" fillId="0" borderId="22" applyFont="0" applyFill="0" applyBorder="0" applyAlignment="0" applyProtection="0">
      <alignment vertical="center"/>
    </xf>
    <xf numFmtId="222" fontId="25" fillId="0" borderId="22" applyFont="0" applyFill="0" applyBorder="0" applyAlignment="0" applyProtection="0">
      <alignment vertical="center"/>
    </xf>
    <xf numFmtId="225" fontId="65" fillId="0" borderId="0">
      <alignment vertical="center"/>
    </xf>
    <xf numFmtId="183" fontId="71" fillId="0" borderId="16">
      <alignment vertical="center"/>
    </xf>
    <xf numFmtId="226" fontId="25" fillId="0" borderId="16" applyFont="0" applyAlignment="0" applyProtection="0">
      <alignment vertical="center"/>
    </xf>
    <xf numFmtId="226" fontId="10" fillId="0" borderId="0" applyFont="0" applyFill="0" applyBorder="0" applyAlignment="0" applyProtection="0"/>
    <xf numFmtId="223" fontId="68" fillId="0" borderId="0" applyFont="0" applyFill="0" applyBorder="0" applyProtection="0">
      <alignment horizontal="centerContinuous" vertical="center"/>
    </xf>
    <xf numFmtId="227" fontId="13" fillId="0" borderId="0">
      <alignment vertical="center"/>
    </xf>
    <xf numFmtId="228" fontId="68" fillId="0" borderId="0" applyFont="0" applyFill="0" applyBorder="0" applyProtection="0">
      <alignment horizontal="centerContinuous" vertical="center"/>
    </xf>
    <xf numFmtId="190" fontId="68" fillId="0" borderId="0" applyFont="0" applyFill="0" applyBorder="0" applyProtection="0">
      <alignment horizontal="centerContinuous" vertical="center"/>
    </xf>
    <xf numFmtId="229" fontId="68" fillId="0" borderId="23" applyFont="0" applyFill="0" applyBorder="0" applyProtection="0">
      <alignment horizontal="right" vertical="center"/>
      <protection locked="0"/>
    </xf>
    <xf numFmtId="229" fontId="4" fillId="0" borderId="0" applyFont="0" applyFill="0" applyBorder="0" applyAlignment="0" applyProtection="0">
      <alignment vertical="center"/>
    </xf>
    <xf numFmtId="41" fontId="89" fillId="0" borderId="0" applyFont="0" applyFill="0" applyBorder="0" applyAlignment="0" applyProtection="0">
      <alignment vertical="center"/>
    </xf>
    <xf numFmtId="176" fontId="2" fillId="0" borderId="0"/>
    <xf numFmtId="41" fontId="10" fillId="0" borderId="0" applyFont="0" applyFill="0" applyBorder="0" applyAlignment="0" applyProtection="0"/>
    <xf numFmtId="177" fontId="6" fillId="0" borderId="0"/>
    <xf numFmtId="41" fontId="10" fillId="0" borderId="0" applyFont="0" applyFill="0" applyBorder="0" applyAlignment="0" applyProtection="0">
      <alignment vertical="center"/>
    </xf>
    <xf numFmtId="41" fontId="10" fillId="0" borderId="0" applyFont="0" applyFill="0" applyBorder="0" applyAlignment="0" applyProtection="0">
      <alignment vertical="center"/>
    </xf>
    <xf numFmtId="178" fontId="80" fillId="0" borderId="0"/>
    <xf numFmtId="183" fontId="12" fillId="0" borderId="0" applyFont="0" applyFill="0" applyBorder="0" applyAlignment="0" applyProtection="0"/>
    <xf numFmtId="0" fontId="13" fillId="0" borderId="0"/>
    <xf numFmtId="0" fontId="15" fillId="0" borderId="0"/>
    <xf numFmtId="0" fontId="15" fillId="0" borderId="0"/>
    <xf numFmtId="0" fontId="15" fillId="0" borderId="0"/>
    <xf numFmtId="0" fontId="72" fillId="0" borderId="24"/>
    <xf numFmtId="0" fontId="73" fillId="0" borderId="0" applyNumberFormat="0" applyFill="0" applyBorder="0" applyAlignment="0" applyProtection="0">
      <alignment vertical="top"/>
      <protection locked="0"/>
    </xf>
    <xf numFmtId="230" fontId="10" fillId="0" borderId="1" applyBorder="0">
      <alignment vertical="center"/>
    </xf>
    <xf numFmtId="231" fontId="74" fillId="0" borderId="0" applyFill="0" applyBorder="0">
      <alignment horizontal="centerContinuous"/>
    </xf>
    <xf numFmtId="232" fontId="74" fillId="0" borderId="0" applyFill="0" applyBorder="0">
      <alignment horizontal="centerContinuous"/>
    </xf>
    <xf numFmtId="184" fontId="75" fillId="0" borderId="0" applyFont="0" applyFill="0" applyBorder="0" applyAlignment="0" applyProtection="0"/>
    <xf numFmtId="184" fontId="75" fillId="0" borderId="0" applyFont="0" applyFill="0" applyBorder="0" applyAlignment="0" applyProtection="0"/>
    <xf numFmtId="184" fontId="75" fillId="0" borderId="0" applyFont="0" applyFill="0" applyBorder="0" applyAlignment="0" applyProtection="0"/>
    <xf numFmtId="184" fontId="75" fillId="0" borderId="0" applyFont="0" applyFill="0" applyBorder="0" applyAlignment="0" applyProtection="0"/>
    <xf numFmtId="184" fontId="75" fillId="0" borderId="0" applyFont="0" applyFill="0" applyBorder="0" applyAlignment="0" applyProtection="0"/>
    <xf numFmtId="223" fontId="20" fillId="0" borderId="0" applyFont="0" applyFill="0" applyBorder="0" applyAlignment="0" applyProtection="0"/>
    <xf numFmtId="233" fontId="71" fillId="0" borderId="0" applyFont="0" applyFill="0" applyBorder="0" applyAlignment="0" applyProtection="0"/>
    <xf numFmtId="233" fontId="71" fillId="0" borderId="0" applyFont="0" applyFill="0" applyBorder="0" applyAlignment="0" applyProtection="0"/>
    <xf numFmtId="233" fontId="71" fillId="0" borderId="0" applyFont="0" applyFill="0" applyBorder="0" applyAlignment="0" applyProtection="0"/>
    <xf numFmtId="233" fontId="71" fillId="0" borderId="0" applyFont="0" applyFill="0" applyBorder="0" applyAlignment="0" applyProtection="0"/>
    <xf numFmtId="234" fontId="71" fillId="0" borderId="0" applyFont="0" applyFill="0" applyBorder="0" applyAlignment="0" applyProtection="0"/>
    <xf numFmtId="234" fontId="71" fillId="0" borderId="0" applyFont="0" applyFill="0" applyBorder="0" applyAlignment="0" applyProtection="0"/>
    <xf numFmtId="235" fontId="71" fillId="0" borderId="0" applyFont="0" applyFill="0" applyBorder="0" applyAlignment="0" applyProtection="0"/>
    <xf numFmtId="236" fontId="71" fillId="0" borderId="0" applyFont="0" applyFill="0" applyBorder="0" applyAlignment="0" applyProtection="0"/>
    <xf numFmtId="233" fontId="71" fillId="0" borderId="0" applyFont="0" applyFill="0" applyBorder="0" applyAlignment="0" applyProtection="0"/>
    <xf numFmtId="234" fontId="71" fillId="0" borderId="0" applyFont="0" applyFill="0" applyBorder="0" applyAlignment="0" applyProtection="0"/>
    <xf numFmtId="233" fontId="71" fillId="0" borderId="0" applyFont="0" applyFill="0" applyBorder="0" applyAlignment="0" applyProtection="0"/>
    <xf numFmtId="233" fontId="71" fillId="0" borderId="0" applyFont="0" applyFill="0" applyBorder="0" applyAlignment="0" applyProtection="0"/>
    <xf numFmtId="233" fontId="71" fillId="0" borderId="0" applyFont="0" applyFill="0" applyBorder="0" applyAlignment="0" applyProtection="0"/>
    <xf numFmtId="237" fontId="71" fillId="0" borderId="0" applyFont="0" applyFill="0" applyBorder="0" applyAlignment="0" applyProtection="0"/>
    <xf numFmtId="238" fontId="71" fillId="0" borderId="0" applyFont="0" applyFill="0" applyBorder="0" applyAlignment="0" applyProtection="0"/>
    <xf numFmtId="238" fontId="71" fillId="0" borderId="0" applyFont="0" applyFill="0" applyBorder="0" applyAlignment="0" applyProtection="0"/>
    <xf numFmtId="239" fontId="10" fillId="0" borderId="0" applyFont="0" applyFill="0" applyBorder="0" applyAlignment="0" applyProtection="0"/>
    <xf numFmtId="240" fontId="71" fillId="0" borderId="0" applyFont="0" applyFill="0" applyBorder="0" applyAlignment="0" applyProtection="0"/>
    <xf numFmtId="240" fontId="71" fillId="0" borderId="0" applyFont="0" applyFill="0" applyBorder="0" applyAlignment="0" applyProtection="0"/>
    <xf numFmtId="241" fontId="71" fillId="0" borderId="0" applyFont="0" applyFill="0" applyBorder="0" applyAlignment="0" applyProtection="0"/>
    <xf numFmtId="242" fontId="71" fillId="0" borderId="0" applyFont="0" applyFill="0" applyBorder="0" applyAlignment="0" applyProtection="0"/>
    <xf numFmtId="238" fontId="71" fillId="0" borderId="0" applyFont="0" applyFill="0" applyBorder="0" applyAlignment="0" applyProtection="0"/>
    <xf numFmtId="184" fontId="75" fillId="0" borderId="0" applyFont="0" applyFill="0" applyBorder="0" applyAlignment="0" applyProtection="0"/>
    <xf numFmtId="240" fontId="71" fillId="0" borderId="0" applyFont="0" applyFill="0" applyBorder="0" applyAlignment="0" applyProtection="0"/>
    <xf numFmtId="184" fontId="75" fillId="0" borderId="0" applyFont="0" applyFill="0" applyBorder="0" applyAlignment="0" applyProtection="0"/>
    <xf numFmtId="239" fontId="10" fillId="0" borderId="0" applyFont="0" applyFill="0" applyBorder="0" applyAlignment="0" applyProtection="0"/>
    <xf numFmtId="243" fontId="12" fillId="0" borderId="0" applyFont="0" applyFill="0" applyBorder="0" applyAlignment="0" applyProtection="0"/>
    <xf numFmtId="0" fontId="10" fillId="0" borderId="0" applyFont="0" applyFill="0" applyBorder="0" applyAlignment="0" applyProtection="0"/>
    <xf numFmtId="184" fontId="75" fillId="0" borderId="0" applyFont="0" applyFill="0" applyBorder="0" applyAlignment="0" applyProtection="0"/>
    <xf numFmtId="238" fontId="71" fillId="0" borderId="0" applyFont="0" applyFill="0" applyBorder="0" applyAlignment="0" applyProtection="0"/>
    <xf numFmtId="238" fontId="71" fillId="0" borderId="0" applyFont="0" applyFill="0" applyBorder="0" applyAlignment="0" applyProtection="0"/>
    <xf numFmtId="238" fontId="71" fillId="0" borderId="0" applyFont="0" applyFill="0" applyBorder="0" applyAlignment="0" applyProtection="0"/>
    <xf numFmtId="0" fontId="76" fillId="0" borderId="0">
      <alignment vertical="center"/>
    </xf>
    <xf numFmtId="223" fontId="68" fillId="0" borderId="0" applyNumberFormat="0" applyFont="0" applyFill="0" applyBorder="0" applyProtection="0">
      <alignment vertical="center"/>
    </xf>
    <xf numFmtId="0" fontId="18" fillId="0" borderId="0" applyNumberFormat="0" applyBorder="0" applyAlignment="0">
      <alignment horizontal="centerContinuous" vertical="center"/>
    </xf>
    <xf numFmtId="4" fontId="61" fillId="0" borderId="0">
      <protection locked="0"/>
    </xf>
    <xf numFmtId="244" fontId="9" fillId="0" borderId="0">
      <protection locked="0"/>
    </xf>
    <xf numFmtId="245" fontId="36" fillId="0" borderId="0" applyFill="0" applyBorder="0">
      <alignment horizontal="centerContinuous"/>
    </xf>
    <xf numFmtId="246" fontId="74" fillId="0" borderId="0" applyFill="0" applyBorder="0">
      <alignment horizontal="centerContinuous"/>
    </xf>
    <xf numFmtId="247" fontId="74" fillId="0" borderId="0" applyFill="0" applyBorder="0">
      <alignment horizontal="centerContinuous"/>
    </xf>
    <xf numFmtId="0" fontId="12" fillId="0" borderId="0"/>
    <xf numFmtId="1" fontId="77" fillId="5" borderId="0" applyNumberFormat="0" applyFont="0" applyFill="0" applyBorder="0" applyAlignment="0">
      <alignment vertical="center"/>
    </xf>
    <xf numFmtId="193" fontId="78" fillId="0" borderId="0" applyFont="0" applyFill="0" applyBorder="0" applyAlignment="0" applyProtection="0">
      <alignment vertical="center"/>
    </xf>
    <xf numFmtId="41" fontId="10" fillId="0" borderId="0" applyFont="0" applyFill="0" applyBorder="0" applyAlignment="0" applyProtection="0"/>
    <xf numFmtId="183" fontId="12" fillId="0" borderId="0" applyNumberFormat="0" applyFont="0" applyFill="0" applyBorder="0" applyProtection="0">
      <alignment vertical="center"/>
    </xf>
    <xf numFmtId="248" fontId="13" fillId="0" borderId="1"/>
    <xf numFmtId="249" fontId="12" fillId="5" borderId="0" applyFill="0" applyBorder="0" applyProtection="0">
      <alignment horizontal="right"/>
    </xf>
    <xf numFmtId="225" fontId="79" fillId="0" borderId="0" applyFont="0" applyFill="0" applyBorder="0" applyAlignment="0" applyProtection="0"/>
    <xf numFmtId="3" fontId="23" fillId="0" borderId="0" applyFill="0" applyBorder="0" applyProtection="0"/>
    <xf numFmtId="250" fontId="9" fillId="0" borderId="0" applyFont="0" applyFill="0" applyBorder="0" applyAlignment="0" applyProtection="0"/>
    <xf numFmtId="251" fontId="9" fillId="0" borderId="0" applyFont="0" applyFill="0" applyBorder="0" applyAlignment="0" applyProtection="0"/>
    <xf numFmtId="252" fontId="79" fillId="0" borderId="1">
      <alignment vertical="center"/>
    </xf>
    <xf numFmtId="253" fontId="9" fillId="0" borderId="0" applyFont="0" applyFill="0" applyBorder="0" applyAlignment="0" applyProtection="0"/>
    <xf numFmtId="254" fontId="9" fillId="0" borderId="0" applyFont="0" applyFill="0" applyBorder="0" applyAlignment="0" applyProtection="0"/>
    <xf numFmtId="0" fontId="12" fillId="0" borderId="0" applyFont="0" applyFill="0" applyBorder="0" applyAlignment="0" applyProtection="0"/>
    <xf numFmtId="42" fontId="10" fillId="0" borderId="0" applyFont="0" applyFill="0" applyBorder="0" applyAlignment="0" applyProtection="0">
      <alignment vertical="center"/>
    </xf>
    <xf numFmtId="42" fontId="3" fillId="0" borderId="0" applyFont="0" applyFill="0" applyBorder="0" applyAlignment="0" applyProtection="0">
      <alignment vertical="center"/>
    </xf>
    <xf numFmtId="0" fontId="12" fillId="0" borderId="0" applyFont="0" applyFill="0" applyBorder="0" applyAlignment="0" applyProtection="0"/>
    <xf numFmtId="255" fontId="9" fillId="0" borderId="0">
      <protection locked="0"/>
    </xf>
    <xf numFmtId="0" fontId="10" fillId="0" borderId="0"/>
    <xf numFmtId="0" fontId="71" fillId="0" borderId="23">
      <alignment horizontal="center" vertical="center"/>
    </xf>
    <xf numFmtId="0" fontId="71" fillId="0" borderId="23">
      <alignment horizontal="left" vertical="center"/>
    </xf>
    <xf numFmtId="0" fontId="71" fillId="0" borderId="23">
      <alignment vertical="center" textRotation="255"/>
    </xf>
    <xf numFmtId="0" fontId="10" fillId="0" borderId="0"/>
    <xf numFmtId="0" fontId="12" fillId="0" borderId="0"/>
    <xf numFmtId="0" fontId="156" fillId="0" borderId="0">
      <alignment vertical="center"/>
    </xf>
    <xf numFmtId="0" fontId="80" fillId="0" borderId="0"/>
    <xf numFmtId="0" fontId="157" fillId="0" borderId="0">
      <alignment vertical="center"/>
    </xf>
    <xf numFmtId="0" fontId="2" fillId="0" borderId="0"/>
    <xf numFmtId="0" fontId="4" fillId="0" borderId="0"/>
    <xf numFmtId="0" fontId="80" fillId="0" borderId="0"/>
    <xf numFmtId="0" fontId="10" fillId="0" borderId="0"/>
    <xf numFmtId="0" fontId="6" fillId="0" borderId="0"/>
    <xf numFmtId="0" fontId="10" fillId="0" borderId="0"/>
    <xf numFmtId="0" fontId="156" fillId="0" borderId="0">
      <alignment vertical="center"/>
    </xf>
    <xf numFmtId="0" fontId="10" fillId="0" borderId="0"/>
    <xf numFmtId="0" fontId="10" fillId="0" borderId="0">
      <alignment vertical="center"/>
    </xf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2" fillId="0" borderId="23">
      <alignment vertical="center" wrapText="1"/>
    </xf>
    <xf numFmtId="0" fontId="10" fillId="0" borderId="1" applyNumberFormat="0" applyFill="0" applyProtection="0">
      <alignment vertical="center"/>
    </xf>
    <xf numFmtId="0" fontId="61" fillId="0" borderId="25">
      <protection locked="0"/>
    </xf>
    <xf numFmtId="256" fontId="9" fillId="0" borderId="0">
      <protection locked="0"/>
    </xf>
    <xf numFmtId="257" fontId="9" fillId="0" borderId="0">
      <protection locked="0"/>
    </xf>
    <xf numFmtId="183" fontId="12" fillId="0" borderId="26"/>
  </cellStyleXfs>
  <cellXfs count="724">
    <xf numFmtId="0" fontId="0" fillId="0" borderId="0" xfId="0">
      <alignment vertical="center"/>
    </xf>
    <xf numFmtId="0" fontId="98" fillId="0" borderId="0" xfId="2326" applyFont="1" applyAlignment="1"/>
    <xf numFmtId="0" fontId="98" fillId="0" borderId="0" xfId="2326" applyFont="1">
      <alignment vertical="center"/>
    </xf>
    <xf numFmtId="3" fontId="99" fillId="0" borderId="27" xfId="2326" applyNumberFormat="1" applyFont="1" applyBorder="1" applyAlignment="1">
      <alignment horizontal="center" vertical="center"/>
    </xf>
    <xf numFmtId="3" fontId="99" fillId="0" borderId="28" xfId="2326" applyNumberFormat="1" applyFont="1" applyBorder="1" applyAlignment="1">
      <alignment horizontal="center" vertical="center"/>
    </xf>
    <xf numFmtId="3" fontId="99" fillId="0" borderId="26" xfId="2326" applyNumberFormat="1" applyFont="1" applyBorder="1" applyAlignment="1">
      <alignment horizontal="center" vertical="center"/>
    </xf>
    <xf numFmtId="3" fontId="100" fillId="0" borderId="29" xfId="2326" applyNumberFormat="1" applyFont="1" applyBorder="1" applyAlignment="1">
      <alignment horizontal="center" vertical="center"/>
    </xf>
    <xf numFmtId="3" fontId="100" fillId="0" borderId="30" xfId="2326" applyNumberFormat="1" applyFont="1" applyBorder="1" applyAlignment="1">
      <alignment horizontal="center" vertical="center"/>
    </xf>
    <xf numFmtId="0" fontId="100" fillId="0" borderId="31" xfId="2326" applyFont="1" applyBorder="1" applyAlignment="1">
      <alignment horizontal="center" vertical="center"/>
    </xf>
    <xf numFmtId="0" fontId="100" fillId="0" borderId="32" xfId="2326" applyFont="1" applyBorder="1" applyAlignment="1">
      <alignment horizontal="center" vertical="center"/>
    </xf>
    <xf numFmtId="0" fontId="100" fillId="0" borderId="33" xfId="2326" applyFont="1" applyBorder="1" applyAlignment="1">
      <alignment horizontal="left" vertical="center"/>
    </xf>
    <xf numFmtId="0" fontId="100" fillId="0" borderId="34" xfId="2326" applyFont="1" applyBorder="1" applyAlignment="1">
      <alignment horizontal="left" vertical="center"/>
    </xf>
    <xf numFmtId="0" fontId="100" fillId="0" borderId="34" xfId="2326" applyFont="1" applyBorder="1" applyAlignment="1">
      <alignment horizontal="center" vertical="center"/>
    </xf>
    <xf numFmtId="0" fontId="100" fillId="0" borderId="23" xfId="2326" applyFont="1" applyBorder="1" applyAlignment="1">
      <alignment horizontal="left" vertical="center"/>
    </xf>
    <xf numFmtId="0" fontId="100" fillId="0" borderId="35" xfId="2326" applyFont="1" applyBorder="1" applyAlignment="1">
      <alignment horizontal="left" vertical="center"/>
    </xf>
    <xf numFmtId="0" fontId="100" fillId="0" borderId="35" xfId="2326" applyFont="1" applyBorder="1" applyAlignment="1">
      <alignment horizontal="center" vertical="center"/>
    </xf>
    <xf numFmtId="0" fontId="100" fillId="0" borderId="36" xfId="2326" applyFont="1" applyBorder="1" applyAlignment="1">
      <alignment horizontal="center" vertical="center"/>
    </xf>
    <xf numFmtId="0" fontId="100" fillId="0" borderId="12" xfId="2326" applyFont="1" applyBorder="1" applyAlignment="1">
      <alignment horizontal="left" vertical="center"/>
    </xf>
    <xf numFmtId="0" fontId="100" fillId="0" borderId="37" xfId="2326" applyFont="1" applyBorder="1" applyAlignment="1">
      <alignment horizontal="left" vertical="center"/>
    </xf>
    <xf numFmtId="0" fontId="100" fillId="0" borderId="37" xfId="2326" applyFont="1" applyBorder="1" applyAlignment="1">
      <alignment horizontal="center" vertical="center"/>
    </xf>
    <xf numFmtId="3" fontId="100" fillId="0" borderId="38" xfId="2326" applyNumberFormat="1" applyFont="1" applyBorder="1" applyAlignment="1">
      <alignment horizontal="center" vertical="center"/>
    </xf>
    <xf numFmtId="41" fontId="98" fillId="0" borderId="34" xfId="2326" applyNumberFormat="1" applyFont="1" applyBorder="1">
      <alignment vertical="center"/>
    </xf>
    <xf numFmtId="41" fontId="98" fillId="0" borderId="35" xfId="2326" applyNumberFormat="1" applyFont="1" applyBorder="1">
      <alignment vertical="center"/>
    </xf>
    <xf numFmtId="41" fontId="98" fillId="0" borderId="37" xfId="2326" applyNumberFormat="1" applyFont="1" applyBorder="1">
      <alignment vertical="center"/>
    </xf>
    <xf numFmtId="3" fontId="100" fillId="0" borderId="39" xfId="2326" applyNumberFormat="1" applyFont="1" applyBorder="1" applyAlignment="1">
      <alignment horizontal="center" vertical="center"/>
    </xf>
    <xf numFmtId="41" fontId="99" fillId="5" borderId="40" xfId="2236" applyFont="1" applyFill="1" applyBorder="1" applyAlignment="1">
      <alignment vertical="center"/>
    </xf>
    <xf numFmtId="3" fontId="100" fillId="5" borderId="41" xfId="2326" applyNumberFormat="1" applyFont="1" applyFill="1" applyBorder="1" applyAlignment="1">
      <alignment horizontal="center" vertical="center"/>
    </xf>
    <xf numFmtId="41" fontId="99" fillId="0" borderId="42" xfId="2236" applyFont="1" applyBorder="1" applyAlignment="1">
      <alignment vertical="center"/>
    </xf>
    <xf numFmtId="3" fontId="100" fillId="0" borderId="43" xfId="2326" applyNumberFormat="1" applyFont="1" applyBorder="1" applyAlignment="1">
      <alignment horizontal="center" vertical="center"/>
    </xf>
    <xf numFmtId="41" fontId="99" fillId="5" borderId="4" xfId="2236" applyFont="1" applyFill="1" applyBorder="1" applyAlignment="1">
      <alignment vertical="center"/>
    </xf>
    <xf numFmtId="3" fontId="100" fillId="5" borderId="44" xfId="2326" applyNumberFormat="1" applyFont="1" applyFill="1" applyBorder="1" applyAlignment="1">
      <alignment horizontal="center" vertical="center"/>
    </xf>
    <xf numFmtId="41" fontId="99" fillId="0" borderId="43" xfId="2236" applyFont="1" applyBorder="1" applyAlignment="1">
      <alignment vertical="center"/>
    </xf>
    <xf numFmtId="3" fontId="100" fillId="0" borderId="45" xfId="2326" applyNumberFormat="1" applyFont="1" applyBorder="1" applyAlignment="1">
      <alignment horizontal="center" vertical="center"/>
    </xf>
    <xf numFmtId="41" fontId="99" fillId="0" borderId="45" xfId="2236" applyFont="1" applyBorder="1" applyAlignment="1">
      <alignment vertical="center"/>
    </xf>
    <xf numFmtId="0" fontId="100" fillId="0" borderId="39" xfId="2326" applyFont="1" applyBorder="1" applyAlignment="1">
      <alignment horizontal="center" vertical="center"/>
    </xf>
    <xf numFmtId="0" fontId="100" fillId="0" borderId="43" xfId="2326" applyFont="1" applyBorder="1" applyAlignment="1">
      <alignment horizontal="center" vertical="center"/>
    </xf>
    <xf numFmtId="0" fontId="100" fillId="0" borderId="45" xfId="2326" applyFont="1" applyBorder="1" applyAlignment="1">
      <alignment horizontal="center" vertical="center"/>
    </xf>
    <xf numFmtId="10" fontId="98" fillId="0" borderId="34" xfId="2199" applyNumberFormat="1" applyFont="1" applyBorder="1" applyAlignment="1">
      <alignment horizontal="center" vertical="center"/>
    </xf>
    <xf numFmtId="10" fontId="98" fillId="0" borderId="35" xfId="2326" applyNumberFormat="1" applyFont="1" applyBorder="1" applyAlignment="1">
      <alignment horizontal="center" vertical="center"/>
    </xf>
    <xf numFmtId="0" fontId="157" fillId="0" borderId="0" xfId="2326" applyAlignment="1"/>
    <xf numFmtId="3" fontId="99" fillId="0" borderId="46" xfId="2326" applyNumberFormat="1" applyFont="1" applyBorder="1" applyAlignment="1">
      <alignment horizontal="center" vertical="center"/>
    </xf>
    <xf numFmtId="0" fontId="97" fillId="0" borderId="40" xfId="2326" applyFont="1" applyBorder="1" applyAlignment="1">
      <alignment horizontal="center" vertical="center"/>
    </xf>
    <xf numFmtId="0" fontId="97" fillId="0" borderId="33" xfId="2326" applyFont="1" applyBorder="1" applyAlignment="1">
      <alignment horizontal="center" vertical="center"/>
    </xf>
    <xf numFmtId="0" fontId="97" fillId="0" borderId="4" xfId="2326" applyFont="1" applyBorder="1" applyAlignment="1">
      <alignment horizontal="center" vertical="center"/>
    </xf>
    <xf numFmtId="0" fontId="97" fillId="0" borderId="23" xfId="2326" applyFont="1" applyBorder="1" applyAlignment="1">
      <alignment horizontal="center" vertical="center"/>
    </xf>
    <xf numFmtId="258" fontId="97" fillId="0" borderId="23" xfId="2236" applyNumberFormat="1" applyFont="1" applyBorder="1" applyAlignment="1">
      <alignment horizontal="center" vertical="center"/>
    </xf>
    <xf numFmtId="258" fontId="97" fillId="0" borderId="44" xfId="2236" applyNumberFormat="1" applyFont="1" applyBorder="1" applyAlignment="1">
      <alignment horizontal="center" vertical="center"/>
    </xf>
    <xf numFmtId="0" fontId="97" fillId="0" borderId="23" xfId="2326" quotePrefix="1" applyFont="1" applyBorder="1" applyAlignment="1">
      <alignment horizontal="center" vertical="center"/>
    </xf>
    <xf numFmtId="0" fontId="99" fillId="0" borderId="4" xfId="2326" applyFont="1" applyBorder="1">
      <alignment vertical="center"/>
    </xf>
    <xf numFmtId="0" fontId="100" fillId="0" borderId="23" xfId="2326" applyFont="1" applyBorder="1" applyAlignment="1">
      <alignment horizontal="center" vertical="center"/>
    </xf>
    <xf numFmtId="258" fontId="98" fillId="0" borderId="23" xfId="2326" applyNumberFormat="1" applyFont="1" applyBorder="1" applyAlignment="1">
      <alignment horizontal="center" vertical="center"/>
    </xf>
    <xf numFmtId="258" fontId="100" fillId="0" borderId="23" xfId="2326" applyNumberFormat="1" applyFont="1" applyBorder="1" applyAlignment="1">
      <alignment horizontal="center" vertical="center"/>
    </xf>
    <xf numFmtId="258" fontId="99" fillId="0" borderId="44" xfId="2326" applyNumberFormat="1" applyFont="1" applyBorder="1" applyAlignment="1">
      <alignment horizontal="center" vertical="center"/>
    </xf>
    <xf numFmtId="0" fontId="100" fillId="0" borderId="4" xfId="2326" applyFont="1" applyBorder="1">
      <alignment vertical="center"/>
    </xf>
    <xf numFmtId="258" fontId="101" fillId="0" borderId="23" xfId="2326" applyNumberFormat="1" applyFont="1" applyBorder="1" applyAlignment="1">
      <alignment horizontal="center" vertical="center"/>
    </xf>
    <xf numFmtId="258" fontId="101" fillId="0" borderId="44" xfId="2326" applyNumberFormat="1" applyFont="1" applyBorder="1" applyAlignment="1">
      <alignment horizontal="center" vertical="center"/>
    </xf>
    <xf numFmtId="258" fontId="99" fillId="0" borderId="23" xfId="2326" applyNumberFormat="1" applyFont="1" applyBorder="1" applyAlignment="1">
      <alignment horizontal="center" vertical="center"/>
    </xf>
    <xf numFmtId="0" fontId="99" fillId="0" borderId="36" xfId="2326" applyFont="1" applyBorder="1">
      <alignment vertical="center"/>
    </xf>
    <xf numFmtId="0" fontId="100" fillId="0" borderId="12" xfId="2326" applyFont="1" applyBorder="1" applyAlignment="1">
      <alignment horizontal="center" vertical="center"/>
    </xf>
    <xf numFmtId="258" fontId="99" fillId="0" borderId="12" xfId="2326" applyNumberFormat="1" applyFont="1" applyBorder="1" applyAlignment="1">
      <alignment horizontal="center" vertical="center"/>
    </xf>
    <xf numFmtId="258" fontId="100" fillId="0" borderId="12" xfId="2326" applyNumberFormat="1" applyFont="1" applyBorder="1" applyAlignment="1">
      <alignment horizontal="center" vertical="center"/>
    </xf>
    <xf numFmtId="258" fontId="99" fillId="0" borderId="38" xfId="2326" applyNumberFormat="1" applyFont="1" applyBorder="1" applyAlignment="1">
      <alignment horizontal="center" vertical="center"/>
    </xf>
    <xf numFmtId="0" fontId="97" fillId="0" borderId="47" xfId="2326" applyFont="1" applyBorder="1" applyAlignment="1">
      <alignment horizontal="center" vertical="center"/>
    </xf>
    <xf numFmtId="259" fontId="97" fillId="0" borderId="30" xfId="2326" applyNumberFormat="1" applyFont="1" applyBorder="1" applyAlignment="1">
      <alignment horizontal="center" vertical="center"/>
    </xf>
    <xf numFmtId="41" fontId="99" fillId="5" borderId="36" xfId="2236" applyFont="1" applyFill="1" applyBorder="1" applyAlignment="1">
      <alignment vertical="center"/>
    </xf>
    <xf numFmtId="3" fontId="100" fillId="5" borderId="38" xfId="2326" applyNumberFormat="1" applyFont="1" applyFill="1" applyBorder="1" applyAlignment="1">
      <alignment horizontal="center" vertical="center"/>
    </xf>
    <xf numFmtId="0" fontId="100" fillId="0" borderId="39" xfId="2326" applyFont="1" applyBorder="1" applyAlignment="1">
      <alignment horizontal="left" vertical="center" indent="1"/>
    </xf>
    <xf numFmtId="0" fontId="100" fillId="0" borderId="43" xfId="2326" applyFont="1" applyBorder="1" applyAlignment="1">
      <alignment horizontal="left" vertical="center" indent="1"/>
    </xf>
    <xf numFmtId="0" fontId="100" fillId="0" borderId="45" xfId="2326" applyFont="1" applyBorder="1" applyAlignment="1">
      <alignment horizontal="left" vertical="center" indent="1"/>
    </xf>
    <xf numFmtId="0" fontId="97" fillId="0" borderId="0" xfId="2326" applyFont="1" applyAlignment="1">
      <alignment horizontal="center"/>
    </xf>
    <xf numFmtId="0" fontId="97" fillId="0" borderId="0" xfId="2326" applyFont="1" applyAlignment="1"/>
    <xf numFmtId="0" fontId="97" fillId="0" borderId="0" xfId="2326" applyFont="1" applyAlignment="1">
      <alignment horizontal="center" vertical="center"/>
    </xf>
    <xf numFmtId="0" fontId="97" fillId="0" borderId="2" xfId="2326" applyFont="1" applyBorder="1" applyAlignment="1">
      <alignment horizontal="center" vertical="center"/>
    </xf>
    <xf numFmtId="0" fontId="97" fillId="0" borderId="48" xfId="2326" applyFont="1" applyBorder="1" applyAlignment="1">
      <alignment horizontal="center" vertical="center"/>
    </xf>
    <xf numFmtId="0" fontId="97" fillId="0" borderId="29" xfId="2326" applyFont="1" applyBorder="1" applyAlignment="1">
      <alignment horizontal="center" vertical="center"/>
    </xf>
    <xf numFmtId="0" fontId="97" fillId="0" borderId="49" xfId="2326" applyFont="1" applyBorder="1" applyAlignment="1">
      <alignment horizontal="center" vertical="center"/>
    </xf>
    <xf numFmtId="0" fontId="97" fillId="0" borderId="30" xfId="2326" applyFont="1" applyBorder="1" applyAlignment="1">
      <alignment horizontal="center" vertical="center"/>
    </xf>
    <xf numFmtId="0" fontId="97" fillId="0" borderId="50" xfId="2326" applyFont="1" applyBorder="1" applyAlignment="1">
      <alignment horizontal="center" vertical="center"/>
    </xf>
    <xf numFmtId="0" fontId="97" fillId="0" borderId="51" xfId="2326" applyFont="1" applyBorder="1" applyAlignment="1">
      <alignment horizontal="center" vertical="center"/>
    </xf>
    <xf numFmtId="0" fontId="97" fillId="0" borderId="52" xfId="2326" applyFont="1" applyBorder="1" applyAlignment="1">
      <alignment horizontal="center" vertical="center"/>
    </xf>
    <xf numFmtId="0" fontId="97" fillId="0" borderId="53" xfId="2326" applyFont="1" applyBorder="1" applyAlignment="1">
      <alignment horizontal="center" vertical="center"/>
    </xf>
    <xf numFmtId="0" fontId="97" fillId="0" borderId="54" xfId="2326" applyFont="1" applyBorder="1" applyAlignment="1">
      <alignment horizontal="center" vertical="center"/>
    </xf>
    <xf numFmtId="0" fontId="97" fillId="0" borderId="55" xfId="2326" applyFont="1" applyBorder="1" applyAlignment="1">
      <alignment horizontal="center" vertical="center"/>
    </xf>
    <xf numFmtId="0" fontId="97" fillId="0" borderId="21" xfId="2326" applyFont="1" applyBorder="1" applyAlignment="1">
      <alignment horizontal="center" vertical="center"/>
    </xf>
    <xf numFmtId="0" fontId="97" fillId="0" borderId="13" xfId="2326" applyFont="1" applyBorder="1" applyAlignment="1">
      <alignment horizontal="center" vertical="center"/>
    </xf>
    <xf numFmtId="0" fontId="97" fillId="0" borderId="14" xfId="2326" applyFont="1" applyBorder="1" applyAlignment="1">
      <alignment horizontal="center" vertical="center"/>
    </xf>
    <xf numFmtId="0" fontId="97" fillId="0" borderId="56" xfId="2326" applyFont="1" applyBorder="1" applyAlignment="1">
      <alignment horizontal="center" vertical="center"/>
    </xf>
    <xf numFmtId="0" fontId="97" fillId="0" borderId="22" xfId="2326" applyFont="1" applyBorder="1" applyAlignment="1">
      <alignment horizontal="center" vertical="center"/>
    </xf>
    <xf numFmtId="0" fontId="97" fillId="0" borderId="44" xfId="2326" applyFont="1" applyBorder="1" applyAlignment="1">
      <alignment horizontal="center" vertical="center"/>
    </xf>
    <xf numFmtId="0" fontId="97" fillId="0" borderId="57" xfId="2326" applyFont="1" applyBorder="1" applyAlignment="1">
      <alignment horizontal="center" vertical="center"/>
    </xf>
    <xf numFmtId="0" fontId="97" fillId="0" borderId="58" xfId="2326" applyFont="1" applyBorder="1" applyAlignment="1">
      <alignment horizontal="center" vertical="center"/>
    </xf>
    <xf numFmtId="0" fontId="97" fillId="0" borderId="38" xfId="2326" applyFont="1" applyBorder="1" applyAlignment="1">
      <alignment horizontal="center" vertical="center"/>
    </xf>
    <xf numFmtId="262" fontId="99" fillId="0" borderId="42" xfId="2236" applyNumberFormat="1" applyFont="1" applyBorder="1" applyAlignment="1">
      <alignment vertical="center"/>
    </xf>
    <xf numFmtId="262" fontId="99" fillId="0" borderId="43" xfId="2236" applyNumberFormat="1" applyFont="1" applyBorder="1" applyAlignment="1">
      <alignment vertical="center"/>
    </xf>
    <xf numFmtId="0" fontId="97" fillId="0" borderId="59" xfId="2326" applyFont="1" applyBorder="1" applyAlignment="1">
      <alignment horizontal="center" vertical="center"/>
    </xf>
    <xf numFmtId="259" fontId="97" fillId="0" borderId="23" xfId="2326" applyNumberFormat="1" applyFont="1" applyBorder="1" applyAlignment="1">
      <alignment horizontal="center" vertical="center"/>
    </xf>
    <xf numFmtId="0" fontId="92" fillId="0" borderId="0" xfId="2333" applyFont="1">
      <alignment vertical="center"/>
    </xf>
    <xf numFmtId="0" fontId="92" fillId="0" borderId="0" xfId="2333" applyFont="1" applyAlignment="1">
      <alignment horizontal="left" vertical="center"/>
    </xf>
    <xf numFmtId="0" fontId="92" fillId="0" borderId="0" xfId="2333" quotePrefix="1" applyFont="1" applyAlignment="1">
      <alignment horizontal="left" vertical="center"/>
    </xf>
    <xf numFmtId="0" fontId="103" fillId="0" borderId="0" xfId="2333" applyFont="1">
      <alignment vertical="center"/>
    </xf>
    <xf numFmtId="0" fontId="92" fillId="0" borderId="0" xfId="2324" applyFont="1">
      <alignment vertical="center"/>
    </xf>
    <xf numFmtId="0" fontId="104" fillId="0" borderId="0" xfId="2332" applyFont="1"/>
    <xf numFmtId="0" fontId="105" fillId="0" borderId="0" xfId="2324" applyFont="1" applyAlignment="1">
      <alignment horizontal="left" vertical="center"/>
    </xf>
    <xf numFmtId="0" fontId="106" fillId="0" borderId="0" xfId="2324" applyFont="1">
      <alignment vertical="center"/>
    </xf>
    <xf numFmtId="0" fontId="107" fillId="6" borderId="1" xfId="2324" applyFont="1" applyFill="1" applyBorder="1" applyAlignment="1">
      <alignment horizontal="center" vertical="center"/>
    </xf>
    <xf numFmtId="0" fontId="92" fillId="5" borderId="0" xfId="2324" applyFont="1" applyFill="1">
      <alignment vertical="center"/>
    </xf>
    <xf numFmtId="0" fontId="92" fillId="5" borderId="0" xfId="2324" applyFont="1" applyFill="1" applyAlignment="1">
      <alignment horizontal="center" vertical="center"/>
    </xf>
    <xf numFmtId="0" fontId="92" fillId="5" borderId="0" xfId="2324" applyFont="1" applyFill="1" applyAlignment="1">
      <alignment horizontal="center" vertical="center" wrapText="1"/>
    </xf>
    <xf numFmtId="0" fontId="92" fillId="5" borderId="0" xfId="2333" applyFont="1" applyFill="1">
      <alignment vertical="center"/>
    </xf>
    <xf numFmtId="263" fontId="92" fillId="5" borderId="0" xfId="2333" applyNumberFormat="1" applyFont="1" applyFill="1" applyAlignment="1">
      <alignment horizontal="center" vertical="center"/>
    </xf>
    <xf numFmtId="0" fontId="108" fillId="5" borderId="0" xfId="2332" applyFont="1" applyFill="1"/>
    <xf numFmtId="0" fontId="108" fillId="5" borderId="0" xfId="2332" applyFont="1" applyFill="1" applyAlignment="1">
      <alignment horizontal="center" vertical="center"/>
    </xf>
    <xf numFmtId="264" fontId="108" fillId="5" borderId="0" xfId="2332" quotePrefix="1" applyNumberFormat="1" applyFont="1" applyFill="1" applyAlignment="1">
      <alignment horizontal="center" vertical="center"/>
    </xf>
    <xf numFmtId="0" fontId="104" fillId="5" borderId="0" xfId="2332" applyFont="1" applyFill="1"/>
    <xf numFmtId="264" fontId="108" fillId="5" borderId="0" xfId="2332" quotePrefix="1" applyNumberFormat="1" applyFont="1" applyFill="1" applyAlignment="1">
      <alignment vertical="center"/>
    </xf>
    <xf numFmtId="0" fontId="105" fillId="5" borderId="0" xfId="2324" applyFont="1" applyFill="1" applyAlignment="1">
      <alignment horizontal="left" vertical="center"/>
    </xf>
    <xf numFmtId="0" fontId="106" fillId="5" borderId="0" xfId="2324" applyFont="1" applyFill="1">
      <alignment vertical="center"/>
    </xf>
    <xf numFmtId="0" fontId="106" fillId="5" borderId="0" xfId="2324" applyFont="1" applyFill="1" applyAlignment="1">
      <alignment horizontal="left" vertical="center"/>
    </xf>
    <xf numFmtId="0" fontId="92" fillId="5" borderId="0" xfId="2333" applyFont="1" applyFill="1" applyAlignment="1">
      <alignment horizontal="left" vertical="center"/>
    </xf>
    <xf numFmtId="0" fontId="92" fillId="5" borderId="0" xfId="2333" applyFont="1" applyFill="1" applyAlignment="1">
      <alignment horizontal="center" vertical="center"/>
    </xf>
    <xf numFmtId="264" fontId="108" fillId="5" borderId="0" xfId="2332" applyNumberFormat="1" applyFont="1" applyFill="1" applyAlignment="1">
      <alignment horizontal="center" vertical="center"/>
    </xf>
    <xf numFmtId="263" fontId="92" fillId="5" borderId="0" xfId="2333" applyNumberFormat="1" applyFont="1" applyFill="1">
      <alignment vertical="center"/>
    </xf>
    <xf numFmtId="0" fontId="109" fillId="5" borderId="0" xfId="2333" applyFont="1" applyFill="1">
      <alignment vertical="center"/>
    </xf>
    <xf numFmtId="0" fontId="81" fillId="5" borderId="0" xfId="0" applyFont="1" applyFill="1" applyAlignment="1">
      <alignment horizontal="center" vertical="center"/>
    </xf>
    <xf numFmtId="0" fontId="81" fillId="5" borderId="0" xfId="0" applyFont="1" applyFill="1">
      <alignment vertical="center"/>
    </xf>
    <xf numFmtId="0" fontId="103" fillId="5" borderId="0" xfId="2333" applyFont="1" applyFill="1">
      <alignment vertical="center"/>
    </xf>
    <xf numFmtId="0" fontId="103" fillId="5" borderId="0" xfId="2333" quotePrefix="1" applyFont="1" applyFill="1">
      <alignment vertical="center"/>
    </xf>
    <xf numFmtId="2" fontId="92" fillId="5" borderId="0" xfId="2333" applyNumberFormat="1" applyFont="1" applyFill="1" applyAlignment="1">
      <alignment horizontal="center" vertical="center"/>
    </xf>
    <xf numFmtId="0" fontId="109" fillId="5" borderId="0" xfId="2333" applyFont="1" applyFill="1" applyAlignment="1">
      <alignment horizontal="center" vertical="center"/>
    </xf>
    <xf numFmtId="0" fontId="80" fillId="5" borderId="0" xfId="2325" applyFill="1" applyAlignment="1">
      <alignment horizontal="center"/>
    </xf>
    <xf numFmtId="0" fontId="80" fillId="5" borderId="0" xfId="2325" applyFill="1"/>
    <xf numFmtId="0" fontId="80" fillId="5" borderId="2" xfId="2325" applyFill="1" applyBorder="1"/>
    <xf numFmtId="0" fontId="80" fillId="5" borderId="54" xfId="2325" applyFill="1" applyBorder="1"/>
    <xf numFmtId="0" fontId="80" fillId="5" borderId="55" xfId="2325" applyFill="1" applyBorder="1"/>
    <xf numFmtId="0" fontId="80" fillId="5" borderId="50" xfId="2325" applyFill="1" applyBorder="1"/>
    <xf numFmtId="0" fontId="80" fillId="5" borderId="21" xfId="2325" applyFill="1" applyBorder="1"/>
    <xf numFmtId="0" fontId="80" fillId="5" borderId="47" xfId="2325" applyFill="1" applyBorder="1" applyAlignment="1">
      <alignment horizontal="center" vertical="center"/>
    </xf>
    <xf numFmtId="0" fontId="80" fillId="5" borderId="60" xfId="2325" applyFill="1" applyBorder="1"/>
    <xf numFmtId="0" fontId="80" fillId="5" borderId="61" xfId="2325" applyFill="1" applyBorder="1"/>
    <xf numFmtId="0" fontId="80" fillId="5" borderId="47" xfId="2325" applyFill="1" applyBorder="1" applyAlignment="1">
      <alignment horizontal="left" vertical="center"/>
    </xf>
    <xf numFmtId="267" fontId="80" fillId="5" borderId="47" xfId="2325" applyNumberFormat="1" applyFill="1" applyBorder="1"/>
    <xf numFmtId="0" fontId="80" fillId="5" borderId="47" xfId="2325" applyFill="1" applyBorder="1" applyAlignment="1">
      <alignment horizontal="center"/>
    </xf>
    <xf numFmtId="3" fontId="80" fillId="5" borderId="47" xfId="2325" applyNumberFormat="1" applyFill="1" applyBorder="1" applyAlignment="1">
      <alignment horizontal="right"/>
    </xf>
    <xf numFmtId="0" fontId="80" fillId="5" borderId="47" xfId="2325" applyFill="1" applyBorder="1"/>
    <xf numFmtId="0" fontId="80" fillId="5" borderId="62" xfId="2325" applyFill="1" applyBorder="1"/>
    <xf numFmtId="0" fontId="80" fillId="5" borderId="62" xfId="2325" applyFill="1" applyBorder="1" applyAlignment="1">
      <alignment horizontal="center" vertical="center"/>
    </xf>
    <xf numFmtId="0" fontId="80" fillId="5" borderId="63" xfId="2325" applyFill="1" applyBorder="1" applyAlignment="1">
      <alignment horizontal="center" vertical="center"/>
    </xf>
    <xf numFmtId="0" fontId="80" fillId="5" borderId="60" xfId="2325" applyFill="1" applyBorder="1" applyAlignment="1">
      <alignment horizontal="center" vertical="center"/>
    </xf>
    <xf numFmtId="0" fontId="80" fillId="5" borderId="0" xfId="2325" applyFill="1" applyAlignment="1">
      <alignment horizontal="center" vertical="center"/>
    </xf>
    <xf numFmtId="0" fontId="80" fillId="5" borderId="64" xfId="2325" applyFill="1" applyBorder="1" applyAlignment="1">
      <alignment horizontal="center" vertical="center"/>
    </xf>
    <xf numFmtId="3" fontId="80" fillId="5" borderId="47" xfId="2325" applyNumberFormat="1" applyFill="1" applyBorder="1"/>
    <xf numFmtId="0" fontId="80" fillId="5" borderId="65" xfId="2325" applyFill="1" applyBorder="1" applyAlignment="1">
      <alignment horizontal="center" vertical="center"/>
    </xf>
    <xf numFmtId="0" fontId="80" fillId="5" borderId="24" xfId="2325" applyFill="1" applyBorder="1" applyAlignment="1">
      <alignment horizontal="center" vertical="center"/>
    </xf>
    <xf numFmtId="0" fontId="80" fillId="5" borderId="6" xfId="2325" applyFill="1" applyBorder="1" applyAlignment="1">
      <alignment horizontal="center" vertical="center"/>
    </xf>
    <xf numFmtId="0" fontId="80" fillId="5" borderId="51" xfId="2325" applyFill="1" applyBorder="1"/>
    <xf numFmtId="0" fontId="80" fillId="5" borderId="66" xfId="2325" applyFill="1" applyBorder="1"/>
    <xf numFmtId="0" fontId="80" fillId="5" borderId="13" xfId="2325" applyFill="1" applyBorder="1"/>
    <xf numFmtId="0" fontId="80" fillId="5" borderId="14" xfId="2325" applyFill="1" applyBorder="1"/>
    <xf numFmtId="0" fontId="80" fillId="0" borderId="0" xfId="2325"/>
    <xf numFmtId="3" fontId="84" fillId="0" borderId="27" xfId="2325" applyNumberFormat="1" applyFont="1" applyBorder="1" applyAlignment="1">
      <alignment horizontal="center" vertical="center"/>
    </xf>
    <xf numFmtId="3" fontId="84" fillId="0" borderId="28" xfId="2325" applyNumberFormat="1" applyFont="1" applyBorder="1" applyAlignment="1">
      <alignment horizontal="center" vertical="center"/>
    </xf>
    <xf numFmtId="3" fontId="84" fillId="0" borderId="46" xfId="2325" applyNumberFormat="1" applyFont="1" applyBorder="1" applyAlignment="1">
      <alignment horizontal="center" vertical="center"/>
    </xf>
    <xf numFmtId="3" fontId="83" fillId="0" borderId="67" xfId="2325" applyNumberFormat="1" applyFont="1" applyBorder="1" applyAlignment="1">
      <alignment horizontal="center" vertical="center"/>
    </xf>
    <xf numFmtId="3" fontId="83" fillId="0" borderId="6" xfId="2325" applyNumberFormat="1" applyFont="1" applyBorder="1" applyAlignment="1">
      <alignment horizontal="left" vertical="center"/>
    </xf>
    <xf numFmtId="3" fontId="83" fillId="0" borderId="6" xfId="2325" applyNumberFormat="1" applyFont="1" applyBorder="1" applyAlignment="1">
      <alignment horizontal="center" vertical="center"/>
    </xf>
    <xf numFmtId="3" fontId="83" fillId="0" borderId="68" xfId="2325" applyNumberFormat="1" applyFont="1" applyBorder="1" applyAlignment="1">
      <alignment horizontal="center" vertical="center"/>
    </xf>
    <xf numFmtId="3" fontId="80" fillId="0" borderId="0" xfId="2325" applyNumberFormat="1"/>
    <xf numFmtId="3" fontId="83" fillId="0" borderId="69" xfId="2325" applyNumberFormat="1" applyFont="1" applyBorder="1" applyAlignment="1">
      <alignment horizontal="center" vertical="center"/>
    </xf>
    <xf numFmtId="3" fontId="83" fillId="0" borderId="70" xfId="2325" applyNumberFormat="1" applyFont="1" applyBorder="1" applyAlignment="1">
      <alignment horizontal="left" vertical="center"/>
    </xf>
    <xf numFmtId="3" fontId="83" fillId="0" borderId="70" xfId="2325" applyNumberFormat="1" applyFont="1" applyBorder="1" applyAlignment="1">
      <alignment horizontal="center" vertical="center"/>
    </xf>
    <xf numFmtId="0" fontId="80" fillId="0" borderId="0" xfId="2325" applyAlignment="1">
      <alignment vertical="center"/>
    </xf>
    <xf numFmtId="0" fontId="80" fillId="0" borderId="0" xfId="2325" applyAlignment="1">
      <alignment horizontal="center" vertical="center"/>
    </xf>
    <xf numFmtId="0" fontId="80" fillId="0" borderId="0" xfId="2325" applyAlignment="1">
      <alignment horizontal="center"/>
    </xf>
    <xf numFmtId="3" fontId="83" fillId="5" borderId="6" xfId="2325" applyNumberFormat="1" applyFont="1" applyFill="1" applyBorder="1" applyAlignment="1">
      <alignment horizontal="center" vertical="center"/>
    </xf>
    <xf numFmtId="3" fontId="83" fillId="5" borderId="70" xfId="2325" applyNumberFormat="1" applyFont="1" applyFill="1" applyBorder="1" applyAlignment="1">
      <alignment horizontal="center" vertical="center"/>
    </xf>
    <xf numFmtId="3" fontId="110" fillId="5" borderId="34" xfId="0" applyNumberFormat="1" applyFont="1" applyFill="1" applyBorder="1" applyAlignment="1">
      <alignment horizontal="left" vertical="center"/>
    </xf>
    <xf numFmtId="0" fontId="111" fillId="5" borderId="0" xfId="0" applyFont="1" applyFill="1" applyAlignment="1"/>
    <xf numFmtId="3" fontId="112" fillId="5" borderId="35" xfId="0" applyNumberFormat="1" applyFont="1" applyFill="1" applyBorder="1" applyAlignment="1">
      <alignment horizontal="left" vertical="center"/>
    </xf>
    <xf numFmtId="3" fontId="112" fillId="5" borderId="23" xfId="0" applyNumberFormat="1" applyFont="1" applyFill="1" applyBorder="1" applyAlignment="1">
      <alignment horizontal="right" vertical="center"/>
    </xf>
    <xf numFmtId="260" fontId="112" fillId="5" borderId="35" xfId="0" applyNumberFormat="1" applyFont="1" applyFill="1" applyBorder="1">
      <alignment vertical="center"/>
    </xf>
    <xf numFmtId="3" fontId="112" fillId="5" borderId="71" xfId="0" applyNumberFormat="1" applyFont="1" applyFill="1" applyBorder="1" applyAlignment="1">
      <alignment horizontal="left" vertical="center"/>
    </xf>
    <xf numFmtId="0" fontId="157" fillId="5" borderId="0" xfId="2326" applyFill="1" applyAlignment="1"/>
    <xf numFmtId="3" fontId="110" fillId="5" borderId="35" xfId="0" applyNumberFormat="1" applyFont="1" applyFill="1" applyBorder="1" applyAlignment="1">
      <alignment horizontal="left" vertical="center"/>
    </xf>
    <xf numFmtId="0" fontId="99" fillId="5" borderId="37" xfId="2326" applyFont="1" applyFill="1" applyBorder="1" applyAlignment="1">
      <alignment horizontal="center" vertical="center"/>
    </xf>
    <xf numFmtId="3" fontId="99" fillId="5" borderId="66" xfId="2326" applyNumberFormat="1" applyFont="1" applyFill="1" applyBorder="1" applyAlignment="1">
      <alignment horizontal="center" vertical="center"/>
    </xf>
    <xf numFmtId="3" fontId="99" fillId="5" borderId="12" xfId="2326" applyNumberFormat="1" applyFont="1" applyFill="1" applyBorder="1" applyAlignment="1">
      <alignment horizontal="center" vertical="center"/>
    </xf>
    <xf numFmtId="3" fontId="99" fillId="5" borderId="37" xfId="2326" applyNumberFormat="1" applyFont="1" applyFill="1" applyBorder="1" applyAlignment="1">
      <alignment horizontal="center" vertical="center"/>
    </xf>
    <xf numFmtId="3" fontId="99" fillId="5" borderId="72" xfId="2326" applyNumberFormat="1" applyFont="1" applyFill="1" applyBorder="1" applyAlignment="1">
      <alignment horizontal="center" vertical="center"/>
    </xf>
    <xf numFmtId="41" fontId="112" fillId="5" borderId="23" xfId="2236" applyFont="1" applyFill="1" applyBorder="1" applyAlignment="1">
      <alignment horizontal="right" vertical="center"/>
    </xf>
    <xf numFmtId="41" fontId="112" fillId="5" borderId="35" xfId="2236" applyFont="1" applyFill="1" applyBorder="1">
      <alignment vertical="center"/>
    </xf>
    <xf numFmtId="41" fontId="112" fillId="5" borderId="71" xfId="2236" applyFont="1" applyFill="1" applyBorder="1" applyAlignment="1">
      <alignment horizontal="left" vertical="center"/>
    </xf>
    <xf numFmtId="41" fontId="112" fillId="5" borderId="23" xfId="2236" applyFont="1" applyFill="1" applyBorder="1">
      <alignment vertical="center"/>
    </xf>
    <xf numFmtId="0" fontId="113" fillId="5" borderId="0" xfId="0" applyFont="1" applyFill="1" applyAlignment="1"/>
    <xf numFmtId="3" fontId="110" fillId="5" borderId="73" xfId="0" applyNumberFormat="1" applyFont="1" applyFill="1" applyBorder="1">
      <alignment vertical="center"/>
    </xf>
    <xf numFmtId="41" fontId="110" fillId="5" borderId="23" xfId="2236" applyFont="1" applyFill="1" applyBorder="1" applyAlignment="1">
      <alignment horizontal="right" vertical="center"/>
    </xf>
    <xf numFmtId="41" fontId="110" fillId="5" borderId="35" xfId="2236" applyFont="1" applyFill="1" applyBorder="1" applyAlignment="1">
      <alignment horizontal="right" vertical="center"/>
    </xf>
    <xf numFmtId="41" fontId="110" fillId="5" borderId="71" xfId="2236" applyFont="1" applyFill="1" applyBorder="1">
      <alignment vertical="center"/>
    </xf>
    <xf numFmtId="3" fontId="110" fillId="5" borderId="74" xfId="0" applyNumberFormat="1" applyFont="1" applyFill="1" applyBorder="1">
      <alignment vertical="center"/>
    </xf>
    <xf numFmtId="41" fontId="110" fillId="5" borderId="33" xfId="2236" applyFont="1" applyFill="1" applyBorder="1" applyAlignment="1">
      <alignment horizontal="right" vertical="center"/>
    </xf>
    <xf numFmtId="41" fontId="110" fillId="5" borderId="34" xfId="2236" applyFont="1" applyFill="1" applyBorder="1" applyAlignment="1">
      <alignment horizontal="right" vertical="center"/>
    </xf>
    <xf numFmtId="41" fontId="110" fillId="5" borderId="75" xfId="2236" applyFont="1" applyFill="1" applyBorder="1">
      <alignment vertical="center"/>
    </xf>
    <xf numFmtId="0" fontId="97" fillId="0" borderId="43" xfId="2326" applyFont="1" applyBorder="1" applyAlignment="1">
      <alignment horizontal="center" vertical="center"/>
    </xf>
    <xf numFmtId="3" fontId="97" fillId="0" borderId="43" xfId="2326" applyNumberFormat="1" applyFont="1" applyBorder="1" applyAlignment="1">
      <alignment horizontal="center" vertical="center"/>
    </xf>
    <xf numFmtId="258" fontId="97" fillId="0" borderId="43" xfId="2236" applyNumberFormat="1" applyFont="1" applyBorder="1" applyAlignment="1">
      <alignment horizontal="center" vertical="center"/>
    </xf>
    <xf numFmtId="0" fontId="157" fillId="0" borderId="43" xfId="2326" applyBorder="1" applyAlignment="1"/>
    <xf numFmtId="0" fontId="97" fillId="0" borderId="43" xfId="2326" quotePrefix="1" applyFont="1" applyBorder="1" applyAlignment="1">
      <alignment horizontal="center" vertical="center"/>
    </xf>
    <xf numFmtId="0" fontId="99" fillId="0" borderId="43" xfId="2326" applyFont="1" applyBorder="1">
      <alignment vertical="center"/>
    </xf>
    <xf numFmtId="258" fontId="100" fillId="0" borderId="43" xfId="2326" applyNumberFormat="1" applyFont="1" applyBorder="1" applyAlignment="1">
      <alignment horizontal="center" vertical="center"/>
    </xf>
    <xf numFmtId="258" fontId="99" fillId="0" borderId="43" xfId="2326" applyNumberFormat="1" applyFont="1" applyBorder="1" applyAlignment="1">
      <alignment horizontal="center" vertical="center"/>
    </xf>
    <xf numFmtId="0" fontId="100" fillId="0" borderId="43" xfId="2326" applyFont="1" applyBorder="1">
      <alignment vertical="center"/>
    </xf>
    <xf numFmtId="258" fontId="101" fillId="0" borderId="43" xfId="2326" applyNumberFormat="1" applyFont="1" applyBorder="1" applyAlignment="1">
      <alignment horizontal="center" vertical="center"/>
    </xf>
    <xf numFmtId="0" fontId="157" fillId="0" borderId="45" xfId="2326" applyBorder="1" applyAlignment="1"/>
    <xf numFmtId="0" fontId="90" fillId="5" borderId="0" xfId="0" applyFont="1" applyFill="1" applyAlignment="1"/>
    <xf numFmtId="3" fontId="112" fillId="5" borderId="73" xfId="0" applyNumberFormat="1" applyFont="1" applyFill="1" applyBorder="1">
      <alignment vertical="center"/>
    </xf>
    <xf numFmtId="260" fontId="112" fillId="5" borderId="73" xfId="0" applyNumberFormat="1" applyFont="1" applyFill="1" applyBorder="1">
      <alignment vertical="center"/>
    </xf>
    <xf numFmtId="3" fontId="99" fillId="0" borderId="1" xfId="2326" applyNumberFormat="1" applyFont="1" applyBorder="1" applyAlignment="1">
      <alignment horizontal="center" vertical="center"/>
    </xf>
    <xf numFmtId="0" fontId="91" fillId="5" borderId="0" xfId="0" applyFont="1" applyFill="1" applyAlignment="1"/>
    <xf numFmtId="0" fontId="115" fillId="5" borderId="0" xfId="0" applyFont="1" applyFill="1" applyAlignment="1"/>
    <xf numFmtId="0" fontId="87" fillId="5" borderId="0" xfId="2325" applyFont="1" applyFill="1"/>
    <xf numFmtId="0" fontId="116" fillId="5" borderId="0" xfId="2325" applyFont="1" applyFill="1"/>
    <xf numFmtId="0" fontId="97" fillId="0" borderId="76" xfId="2326" applyFont="1" applyBorder="1" applyAlignment="1">
      <alignment horizontal="center" vertical="center"/>
    </xf>
    <xf numFmtId="3" fontId="97" fillId="0" borderId="76" xfId="2326" applyNumberFormat="1" applyFont="1" applyBorder="1" applyAlignment="1">
      <alignment horizontal="center" vertical="center"/>
    </xf>
    <xf numFmtId="261" fontId="84" fillId="5" borderId="77" xfId="2325" applyNumberFormat="1" applyFont="1" applyFill="1" applyBorder="1" applyAlignment="1">
      <alignment horizontal="center" vertical="center"/>
    </xf>
    <xf numFmtId="261" fontId="84" fillId="5" borderId="26" xfId="2325" applyNumberFormat="1" applyFont="1" applyFill="1" applyBorder="1" applyAlignment="1">
      <alignment horizontal="center" vertical="center"/>
    </xf>
    <xf numFmtId="0" fontId="80" fillId="5" borderId="0" xfId="2325" applyFill="1" applyAlignment="1">
      <alignment horizontal="right" vertical="center"/>
    </xf>
    <xf numFmtId="261" fontId="83" fillId="5" borderId="50" xfId="2325" applyNumberFormat="1" applyFont="1" applyFill="1" applyBorder="1" applyAlignment="1">
      <alignment vertical="center"/>
    </xf>
    <xf numFmtId="261" fontId="83" fillId="5" borderId="78" xfId="2325" applyNumberFormat="1" applyFont="1" applyFill="1" applyBorder="1" applyAlignment="1">
      <alignment horizontal="right" vertical="center"/>
    </xf>
    <xf numFmtId="261" fontId="83" fillId="5" borderId="61" xfId="2325" applyNumberFormat="1" applyFont="1" applyFill="1" applyBorder="1" applyAlignment="1">
      <alignment horizontal="right" vertical="center"/>
    </xf>
    <xf numFmtId="261" fontId="84" fillId="5" borderId="0" xfId="2325" applyNumberFormat="1" applyFont="1" applyFill="1" applyBorder="1" applyAlignment="1">
      <alignment horizontal="left" vertical="center"/>
    </xf>
    <xf numFmtId="261" fontId="84" fillId="5" borderId="50" xfId="2325" applyNumberFormat="1" applyFont="1" applyFill="1" applyBorder="1" applyAlignment="1">
      <alignment vertical="center"/>
    </xf>
    <xf numFmtId="261" fontId="84" fillId="5" borderId="78" xfId="2325" applyNumberFormat="1" applyFont="1" applyFill="1" applyBorder="1" applyAlignment="1">
      <alignment horizontal="right" vertical="center"/>
    </xf>
    <xf numFmtId="261" fontId="84" fillId="5" borderId="61" xfId="2325" applyNumberFormat="1" applyFont="1" applyFill="1" applyBorder="1" applyAlignment="1">
      <alignment horizontal="right" vertical="center"/>
    </xf>
    <xf numFmtId="0" fontId="87" fillId="5" borderId="0" xfId="2325" applyFont="1" applyFill="1" applyAlignment="1">
      <alignment horizontal="right" vertical="center"/>
    </xf>
    <xf numFmtId="0" fontId="0" fillId="5" borderId="0" xfId="0" applyFill="1">
      <alignment vertical="center"/>
    </xf>
    <xf numFmtId="41" fontId="84" fillId="5" borderId="78" xfId="2236" applyFont="1" applyFill="1" applyBorder="1" applyAlignment="1">
      <alignment horizontal="right" vertical="center"/>
    </xf>
    <xf numFmtId="261" fontId="83" fillId="5" borderId="13" xfId="2325" applyNumberFormat="1" applyFont="1" applyFill="1" applyBorder="1" applyAlignment="1">
      <alignment horizontal="center" vertical="center" shrinkToFit="1"/>
    </xf>
    <xf numFmtId="261" fontId="2" fillId="5" borderId="54" xfId="2325" applyNumberFormat="1" applyFont="1" applyFill="1" applyBorder="1" applyAlignment="1">
      <alignment horizontal="center" vertical="center" shrinkToFit="1"/>
    </xf>
    <xf numFmtId="261" fontId="83" fillId="5" borderId="54" xfId="2325" applyNumberFormat="1" applyFont="1" applyFill="1" applyBorder="1" applyAlignment="1">
      <alignment vertical="center" shrinkToFit="1"/>
    </xf>
    <xf numFmtId="261" fontId="83" fillId="5" borderId="13" xfId="2325" applyNumberFormat="1" applyFont="1" applyFill="1" applyBorder="1" applyAlignment="1">
      <alignment vertical="center" shrinkToFit="1"/>
    </xf>
    <xf numFmtId="41" fontId="97" fillId="0" borderId="76" xfId="2236" applyNumberFormat="1" applyFont="1" applyBorder="1" applyAlignment="1">
      <alignment horizontal="center" vertical="center"/>
    </xf>
    <xf numFmtId="41" fontId="97" fillId="0" borderId="43" xfId="2236" applyNumberFormat="1" applyFont="1" applyBorder="1" applyAlignment="1">
      <alignment horizontal="center" vertical="center"/>
    </xf>
    <xf numFmtId="261" fontId="84" fillId="5" borderId="50" xfId="2325" applyNumberFormat="1" applyFont="1" applyFill="1" applyBorder="1" applyAlignment="1">
      <alignment horizontal="center" vertical="center"/>
    </xf>
    <xf numFmtId="261" fontId="84" fillId="5" borderId="0" xfId="2325" applyNumberFormat="1" applyFont="1" applyFill="1" applyBorder="1" applyAlignment="1">
      <alignment horizontal="center" vertical="center"/>
    </xf>
    <xf numFmtId="261" fontId="114" fillId="5" borderId="50" xfId="2325" applyNumberFormat="1" applyFont="1" applyFill="1" applyBorder="1" applyAlignment="1">
      <alignment vertical="center"/>
    </xf>
    <xf numFmtId="261" fontId="114" fillId="5" borderId="0" xfId="2325" applyNumberFormat="1" applyFont="1" applyFill="1" applyAlignment="1">
      <alignment vertical="center"/>
    </xf>
    <xf numFmtId="261" fontId="114" fillId="5" borderId="78" xfId="2325" applyNumberFormat="1" applyFont="1" applyFill="1" applyBorder="1" applyAlignment="1">
      <alignment horizontal="right" vertical="center"/>
    </xf>
    <xf numFmtId="0" fontId="116" fillId="5" borderId="0" xfId="2325" applyFont="1" applyFill="1" applyAlignment="1">
      <alignment horizontal="right" vertical="center"/>
    </xf>
    <xf numFmtId="0" fontId="118" fillId="5" borderId="0" xfId="2325" applyFont="1" applyFill="1"/>
    <xf numFmtId="0" fontId="116" fillId="5" borderId="0" xfId="2325" applyFont="1" applyFill="1" applyAlignment="1">
      <alignment horizontal="center"/>
    </xf>
    <xf numFmtId="41" fontId="115" fillId="5" borderId="0" xfId="0" applyNumberFormat="1" applyFont="1" applyFill="1" applyAlignment="1"/>
    <xf numFmtId="0" fontId="118" fillId="7" borderId="0" xfId="2325" applyFont="1" applyFill="1"/>
    <xf numFmtId="0" fontId="116" fillId="7" borderId="0" xfId="2325" applyFont="1" applyFill="1" applyAlignment="1">
      <alignment horizontal="center"/>
    </xf>
    <xf numFmtId="0" fontId="80" fillId="5" borderId="78" xfId="2325" applyFill="1" applyBorder="1"/>
    <xf numFmtId="0" fontId="111" fillId="8" borderId="0" xfId="0" applyFont="1" applyFill="1" applyBorder="1" applyAlignment="1"/>
    <xf numFmtId="261" fontId="112" fillId="8" borderId="0" xfId="0" applyNumberFormat="1" applyFont="1" applyFill="1" applyBorder="1" applyAlignment="1">
      <alignment vertical="center"/>
    </xf>
    <xf numFmtId="3" fontId="110" fillId="8" borderId="78" xfId="0" applyNumberFormat="1" applyFont="1" applyFill="1" applyBorder="1" applyAlignment="1">
      <alignment horizontal="right" vertical="center"/>
    </xf>
    <xf numFmtId="3" fontId="110" fillId="8" borderId="61" xfId="0" applyNumberFormat="1" applyFont="1" applyFill="1" applyBorder="1" applyAlignment="1">
      <alignment horizontal="right" vertical="center"/>
    </xf>
    <xf numFmtId="261" fontId="112" fillId="8" borderId="50" xfId="0" applyNumberFormat="1" applyFont="1" applyFill="1" applyBorder="1" applyAlignment="1">
      <alignment vertical="center"/>
    </xf>
    <xf numFmtId="261" fontId="112" fillId="8" borderId="78" xfId="0" applyNumberFormat="1" applyFont="1" applyFill="1" applyBorder="1" applyAlignment="1">
      <alignment horizontal="right" vertical="center"/>
    </xf>
    <xf numFmtId="261" fontId="112" fillId="8" borderId="61" xfId="0" applyNumberFormat="1" applyFont="1" applyFill="1" applyBorder="1" applyAlignment="1">
      <alignment horizontal="right" vertical="center"/>
    </xf>
    <xf numFmtId="0" fontId="113" fillId="8" borderId="0" xfId="0" applyFont="1" applyFill="1" applyBorder="1" applyAlignment="1"/>
    <xf numFmtId="261" fontId="110" fillId="8" borderId="50" xfId="0" applyNumberFormat="1" applyFont="1" applyFill="1" applyBorder="1" applyAlignment="1">
      <alignment vertical="center"/>
    </xf>
    <xf numFmtId="261" fontId="110" fillId="8" borderId="0" xfId="0" applyNumberFormat="1" applyFont="1" applyFill="1" applyBorder="1" applyAlignment="1">
      <alignment vertical="center"/>
    </xf>
    <xf numFmtId="261" fontId="110" fillId="8" borderId="78" xfId="0" applyNumberFormat="1" applyFont="1" applyFill="1" applyBorder="1" applyAlignment="1">
      <alignment horizontal="right" vertical="center"/>
    </xf>
    <xf numFmtId="261" fontId="110" fillId="8" borderId="61" xfId="0" applyNumberFormat="1" applyFont="1" applyFill="1" applyBorder="1" applyAlignment="1">
      <alignment horizontal="right" vertical="center"/>
    </xf>
    <xf numFmtId="3" fontId="112" fillId="8" borderId="78" xfId="0" applyNumberFormat="1" applyFont="1" applyFill="1" applyBorder="1" applyAlignment="1">
      <alignment horizontal="right" vertical="center"/>
    </xf>
    <xf numFmtId="261" fontId="112" fillId="8" borderId="78" xfId="0" applyNumberFormat="1" applyFont="1" applyFill="1" applyBorder="1" applyAlignment="1">
      <alignment vertical="center"/>
    </xf>
    <xf numFmtId="261" fontId="110" fillId="8" borderId="78" xfId="0" applyNumberFormat="1" applyFont="1" applyFill="1" applyBorder="1" applyAlignment="1">
      <alignment vertical="center"/>
    </xf>
    <xf numFmtId="261" fontId="112" fillId="8" borderId="61" xfId="0" applyNumberFormat="1" applyFont="1" applyFill="1" applyBorder="1" applyAlignment="1">
      <alignment vertical="center"/>
    </xf>
    <xf numFmtId="261" fontId="110" fillId="8" borderId="61" xfId="0" applyNumberFormat="1" applyFont="1" applyFill="1" applyBorder="1" applyAlignment="1">
      <alignment vertical="center"/>
    </xf>
    <xf numFmtId="0" fontId="80" fillId="5" borderId="0" xfId="2325" applyFill="1" applyBorder="1"/>
    <xf numFmtId="0" fontId="80" fillId="5" borderId="79" xfId="2325" applyFill="1" applyBorder="1"/>
    <xf numFmtId="0" fontId="80" fillId="5" borderId="53" xfId="2325" applyFill="1" applyBorder="1"/>
    <xf numFmtId="0" fontId="99" fillId="5" borderId="77" xfId="2326" applyFont="1" applyFill="1" applyBorder="1" applyAlignment="1">
      <alignment horizontal="center" vertical="center"/>
    </xf>
    <xf numFmtId="3" fontId="99" fillId="5" borderId="77" xfId="2326" applyNumberFormat="1" applyFont="1" applyFill="1" applyBorder="1" applyAlignment="1">
      <alignment horizontal="center" vertical="center"/>
    </xf>
    <xf numFmtId="3" fontId="99" fillId="5" borderId="28" xfId="2326" applyNumberFormat="1" applyFont="1" applyFill="1" applyBorder="1" applyAlignment="1">
      <alignment horizontal="center" vertical="center"/>
    </xf>
    <xf numFmtId="3" fontId="99" fillId="5" borderId="46" xfId="2326" applyNumberFormat="1" applyFont="1" applyFill="1" applyBorder="1" applyAlignment="1">
      <alignment horizontal="center" vertical="center"/>
    </xf>
    <xf numFmtId="3" fontId="110" fillId="5" borderId="6" xfId="0" applyNumberFormat="1" applyFont="1" applyFill="1" applyBorder="1" applyAlignment="1">
      <alignment horizontal="left" vertical="center"/>
    </xf>
    <xf numFmtId="3" fontId="112" fillId="5" borderId="24" xfId="0" applyNumberFormat="1" applyFont="1" applyFill="1" applyBorder="1" applyAlignment="1">
      <alignment vertical="center"/>
    </xf>
    <xf numFmtId="3" fontId="112" fillId="5" borderId="3" xfId="0" applyNumberFormat="1" applyFont="1" applyFill="1" applyBorder="1" applyAlignment="1">
      <alignment horizontal="right" vertical="center"/>
    </xf>
    <xf numFmtId="3" fontId="112" fillId="5" borderId="6" xfId="0" applyNumberFormat="1" applyFont="1" applyFill="1" applyBorder="1" applyAlignment="1">
      <alignment horizontal="left" vertical="center"/>
    </xf>
    <xf numFmtId="260" fontId="112" fillId="5" borderId="6" xfId="0" applyNumberFormat="1" applyFont="1" applyFill="1" applyBorder="1" applyAlignment="1">
      <alignment vertical="center"/>
    </xf>
    <xf numFmtId="3" fontId="112" fillId="5" borderId="68" xfId="0" applyNumberFormat="1" applyFont="1" applyFill="1" applyBorder="1" applyAlignment="1">
      <alignment horizontal="left" vertical="center"/>
    </xf>
    <xf numFmtId="3" fontId="110" fillId="5" borderId="24" xfId="0" applyNumberFormat="1" applyFont="1" applyFill="1" applyBorder="1" applyAlignment="1">
      <alignment vertical="center"/>
    </xf>
    <xf numFmtId="3" fontId="110" fillId="5" borderId="3" xfId="0" applyNumberFormat="1" applyFont="1" applyFill="1" applyBorder="1" applyAlignment="1">
      <alignment horizontal="right" vertical="center"/>
    </xf>
    <xf numFmtId="3" fontId="110" fillId="5" borderId="6" xfId="0" applyNumberFormat="1" applyFont="1" applyFill="1" applyBorder="1" applyAlignment="1">
      <alignment horizontal="right" vertical="center"/>
    </xf>
    <xf numFmtId="3" fontId="110" fillId="5" borderId="68" xfId="0" applyNumberFormat="1" applyFont="1" applyFill="1" applyBorder="1" applyAlignment="1">
      <alignment vertical="center"/>
    </xf>
    <xf numFmtId="0" fontId="99" fillId="5" borderId="42" xfId="2326" applyFont="1" applyFill="1" applyBorder="1">
      <alignment vertical="center"/>
    </xf>
    <xf numFmtId="0" fontId="99" fillId="5" borderId="28" xfId="2326" applyFont="1" applyFill="1" applyBorder="1" applyAlignment="1">
      <alignment horizontal="center" vertical="center"/>
    </xf>
    <xf numFmtId="0" fontId="111" fillId="5" borderId="43" xfId="0" applyFont="1" applyFill="1" applyBorder="1" applyAlignment="1"/>
    <xf numFmtId="0" fontId="99" fillId="5" borderId="45" xfId="2326" applyFont="1" applyFill="1" applyBorder="1" applyAlignment="1">
      <alignment horizontal="center" vertical="center"/>
    </xf>
    <xf numFmtId="0" fontId="113" fillId="5" borderId="76" xfId="0" quotePrefix="1" applyFont="1" applyFill="1" applyBorder="1" applyAlignment="1">
      <alignment horizontal="center" vertical="center"/>
    </xf>
    <xf numFmtId="0" fontId="111" fillId="5" borderId="43" xfId="0" applyFont="1" applyFill="1" applyBorder="1" applyAlignment="1">
      <alignment horizontal="center" vertical="center"/>
    </xf>
    <xf numFmtId="0" fontId="113" fillId="5" borderId="43" xfId="0" quotePrefix="1" applyFont="1" applyFill="1" applyBorder="1" applyAlignment="1">
      <alignment horizontal="center" vertical="center"/>
    </xf>
    <xf numFmtId="261" fontId="112" fillId="8" borderId="0" xfId="0" applyNumberFormat="1" applyFont="1" applyFill="1" applyBorder="1" applyAlignment="1">
      <alignment horizontal="center" vertical="center"/>
    </xf>
    <xf numFmtId="0" fontId="92" fillId="5" borderId="80" xfId="2324" applyFont="1" applyFill="1" applyBorder="1">
      <alignment vertical="center"/>
    </xf>
    <xf numFmtId="0" fontId="92" fillId="5" borderId="0" xfId="2324" applyFont="1" applyFill="1" applyBorder="1" applyAlignment="1">
      <alignment horizontal="center" vertical="center"/>
    </xf>
    <xf numFmtId="0" fontId="92" fillId="5" borderId="0" xfId="2324" applyFont="1" applyFill="1" applyBorder="1">
      <alignment vertical="center"/>
    </xf>
    <xf numFmtId="0" fontId="92" fillId="5" borderId="0" xfId="2324" applyFont="1" applyFill="1" applyBorder="1" applyAlignment="1">
      <alignment horizontal="center" vertical="center" wrapText="1"/>
    </xf>
    <xf numFmtId="0" fontId="92" fillId="5" borderId="0" xfId="2333" applyFont="1" applyFill="1" applyBorder="1">
      <alignment vertical="center"/>
    </xf>
    <xf numFmtId="270" fontId="92" fillId="5" borderId="0" xfId="2333" applyNumberFormat="1" applyFont="1" applyFill="1">
      <alignment vertical="center"/>
    </xf>
    <xf numFmtId="0" fontId="118" fillId="0" borderId="76" xfId="2326" applyFont="1" applyBorder="1" applyAlignment="1">
      <alignment horizontal="center" vertical="center"/>
    </xf>
    <xf numFmtId="0" fontId="118" fillId="0" borderId="43" xfId="2326" applyFont="1" applyBorder="1" applyAlignment="1">
      <alignment horizontal="center" vertical="center"/>
    </xf>
    <xf numFmtId="0" fontId="131" fillId="0" borderId="43" xfId="2326" applyFont="1" applyBorder="1" applyAlignment="1">
      <alignment horizontal="center" vertical="center"/>
    </xf>
    <xf numFmtId="0" fontId="116" fillId="7" borderId="0" xfId="2325" applyFont="1" applyFill="1"/>
    <xf numFmtId="190" fontId="116" fillId="5" borderId="0" xfId="2325" applyNumberFormat="1" applyFont="1" applyFill="1"/>
    <xf numFmtId="0" fontId="118" fillId="0" borderId="0" xfId="2325" applyFont="1" applyFill="1"/>
    <xf numFmtId="190" fontId="116" fillId="0" borderId="0" xfId="2325" applyNumberFormat="1" applyFont="1" applyFill="1"/>
    <xf numFmtId="0" fontId="116" fillId="0" borderId="0" xfId="2325" applyFont="1" applyFill="1" applyAlignment="1">
      <alignment horizontal="center"/>
    </xf>
    <xf numFmtId="3" fontId="112" fillId="8" borderId="0" xfId="0" applyNumberFormat="1" applyFont="1" applyFill="1" applyBorder="1" applyAlignment="1">
      <alignment vertical="center"/>
    </xf>
    <xf numFmtId="261" fontId="110" fillId="8" borderId="54" xfId="0" applyNumberFormat="1" applyFont="1" applyFill="1" applyBorder="1" applyAlignment="1">
      <alignment vertical="center"/>
    </xf>
    <xf numFmtId="261" fontId="110" fillId="8" borderId="81" xfId="0" applyNumberFormat="1" applyFont="1" applyFill="1" applyBorder="1" applyAlignment="1">
      <alignment vertical="center"/>
    </xf>
    <xf numFmtId="266" fontId="84" fillId="5" borderId="78" xfId="2325" applyNumberFormat="1" applyFont="1" applyFill="1" applyBorder="1" applyAlignment="1">
      <alignment horizontal="center" vertical="center"/>
    </xf>
    <xf numFmtId="261" fontId="110" fillId="8" borderId="78" xfId="0" applyNumberFormat="1" applyFont="1" applyFill="1" applyBorder="1" applyAlignment="1">
      <alignment horizontal="center" vertical="center"/>
    </xf>
    <xf numFmtId="261" fontId="110" fillId="8" borderId="61" xfId="0" applyNumberFormat="1" applyFont="1" applyFill="1" applyBorder="1" applyAlignment="1">
      <alignment horizontal="center" vertical="center"/>
    </xf>
    <xf numFmtId="2" fontId="0" fillId="5" borderId="0" xfId="0" applyNumberFormat="1" applyFill="1">
      <alignment vertical="center"/>
    </xf>
    <xf numFmtId="0" fontId="97" fillId="0" borderId="23" xfId="2326" applyFont="1" applyBorder="1" applyAlignment="1">
      <alignment horizontal="left" vertical="center"/>
    </xf>
    <xf numFmtId="0" fontId="97" fillId="0" borderId="33" xfId="2326" applyFont="1" applyBorder="1" applyAlignment="1">
      <alignment horizontal="left" vertical="center"/>
    </xf>
    <xf numFmtId="261" fontId="83" fillId="5" borderId="0" xfId="2325" applyNumberFormat="1" applyFont="1" applyFill="1" applyBorder="1" applyAlignment="1">
      <alignment vertical="center"/>
    </xf>
    <xf numFmtId="41" fontId="84" fillId="5" borderId="61" xfId="2236" applyFont="1" applyFill="1" applyBorder="1" applyAlignment="1">
      <alignment horizontal="right" vertical="center"/>
    </xf>
    <xf numFmtId="261" fontId="114" fillId="5" borderId="0" xfId="2325" applyNumberFormat="1" applyFont="1" applyFill="1" applyBorder="1" applyAlignment="1">
      <alignment vertical="center"/>
    </xf>
    <xf numFmtId="261" fontId="114" fillId="5" borderId="61" xfId="2325" applyNumberFormat="1" applyFont="1" applyFill="1" applyBorder="1" applyAlignment="1">
      <alignment horizontal="right" vertical="center"/>
    </xf>
    <xf numFmtId="261" fontId="84" fillId="5" borderId="0" xfId="2325" applyNumberFormat="1" applyFont="1" applyFill="1" applyBorder="1" applyAlignment="1">
      <alignment vertical="center"/>
    </xf>
    <xf numFmtId="261" fontId="2" fillId="5" borderId="0" xfId="2325" applyNumberFormat="1" applyFont="1" applyFill="1" applyBorder="1" applyAlignment="1">
      <alignment horizontal="center" vertical="center" wrapText="1"/>
    </xf>
    <xf numFmtId="261" fontId="2" fillId="5" borderId="0" xfId="2325" applyNumberFormat="1" applyFont="1" applyFill="1" applyBorder="1" applyAlignment="1">
      <alignment vertical="center"/>
    </xf>
    <xf numFmtId="261" fontId="2" fillId="5" borderId="0" xfId="2325" quotePrefix="1" applyNumberFormat="1" applyFont="1" applyFill="1" applyBorder="1" applyAlignment="1">
      <alignment vertical="center"/>
    </xf>
    <xf numFmtId="261" fontId="83" fillId="5" borderId="0" xfId="2325" applyNumberFormat="1" applyFont="1" applyFill="1" applyBorder="1" applyAlignment="1">
      <alignment vertical="center" shrinkToFit="1"/>
    </xf>
    <xf numFmtId="261" fontId="117" fillId="5" borderId="0" xfId="2325" applyNumberFormat="1" applyFont="1" applyFill="1" applyBorder="1" applyAlignment="1">
      <alignment vertical="center"/>
    </xf>
    <xf numFmtId="261" fontId="83" fillId="5" borderId="0" xfId="2325" applyNumberFormat="1" applyFont="1" applyFill="1" applyBorder="1" applyAlignment="1">
      <alignment horizontal="center" vertical="center"/>
    </xf>
    <xf numFmtId="261" fontId="83" fillId="5" borderId="51" xfId="2325" applyNumberFormat="1" applyFont="1" applyFill="1" applyBorder="1" applyAlignment="1">
      <alignment vertical="center"/>
    </xf>
    <xf numFmtId="261" fontId="83" fillId="5" borderId="13" xfId="2325" applyNumberFormat="1" applyFont="1" applyFill="1" applyBorder="1" applyAlignment="1">
      <alignment vertical="center"/>
    </xf>
    <xf numFmtId="261" fontId="83" fillId="5" borderId="13" xfId="2325" applyNumberFormat="1" applyFont="1" applyFill="1" applyBorder="1" applyAlignment="1">
      <alignment horizontal="center" vertical="center"/>
    </xf>
    <xf numFmtId="261" fontId="83" fillId="5" borderId="79" xfId="2325" applyNumberFormat="1" applyFont="1" applyFill="1" applyBorder="1" applyAlignment="1">
      <alignment horizontal="right" vertical="center"/>
    </xf>
    <xf numFmtId="261" fontId="83" fillId="5" borderId="53" xfId="2325" applyNumberFormat="1" applyFont="1" applyFill="1" applyBorder="1" applyAlignment="1">
      <alignment horizontal="right" vertical="center"/>
    </xf>
    <xf numFmtId="0" fontId="135" fillId="5" borderId="0" xfId="2341" applyFont="1" applyFill="1" applyAlignment="1">
      <alignment vertical="center"/>
    </xf>
    <xf numFmtId="0" fontId="135" fillId="5" borderId="0" xfId="2341" applyFont="1" applyFill="1" applyBorder="1" applyAlignment="1">
      <alignment vertical="center"/>
    </xf>
    <xf numFmtId="0" fontId="135" fillId="5" borderId="0" xfId="2341" applyFont="1" applyFill="1" applyBorder="1" applyAlignment="1">
      <alignment horizontal="right" vertical="center"/>
    </xf>
    <xf numFmtId="0" fontId="136" fillId="5" borderId="0" xfId="2341" applyFont="1" applyFill="1" applyBorder="1" applyAlignment="1">
      <alignment vertical="center"/>
    </xf>
    <xf numFmtId="0" fontId="135" fillId="5" borderId="0" xfId="2341" applyFont="1" applyFill="1" applyBorder="1" applyAlignment="1">
      <alignment horizontal="center" vertical="center"/>
    </xf>
    <xf numFmtId="0" fontId="137" fillId="5" borderId="27" xfId="2341" applyFont="1" applyFill="1" applyBorder="1" applyAlignment="1">
      <alignment horizontal="center" vertical="center"/>
    </xf>
    <xf numFmtId="0" fontId="137" fillId="5" borderId="77" xfId="2341" applyFont="1" applyFill="1" applyBorder="1" applyAlignment="1">
      <alignment horizontal="center" vertical="center"/>
    </xf>
    <xf numFmtId="0" fontId="138" fillId="5" borderId="82" xfId="2341" applyFont="1" applyFill="1" applyBorder="1" applyAlignment="1">
      <alignment horizontal="center" vertical="center"/>
    </xf>
    <xf numFmtId="0" fontId="137" fillId="5" borderId="82" xfId="2341" applyFont="1" applyFill="1" applyBorder="1" applyAlignment="1">
      <alignment horizontal="center" vertical="center"/>
    </xf>
    <xf numFmtId="0" fontId="137" fillId="5" borderId="26" xfId="2341" applyFont="1" applyFill="1" applyBorder="1" applyAlignment="1">
      <alignment horizontal="center" vertical="center"/>
    </xf>
    <xf numFmtId="0" fontId="135" fillId="5" borderId="0" xfId="2341" applyFont="1" applyFill="1" applyAlignment="1">
      <alignment horizontal="center" vertical="center"/>
    </xf>
    <xf numFmtId="0" fontId="137" fillId="5" borderId="67" xfId="2341" applyFont="1" applyFill="1" applyBorder="1" applyAlignment="1">
      <alignment vertical="center"/>
    </xf>
    <xf numFmtId="41" fontId="137" fillId="5" borderId="3" xfId="2236" applyFont="1" applyFill="1" applyBorder="1" applyAlignment="1">
      <alignment vertical="center"/>
    </xf>
    <xf numFmtId="41" fontId="138" fillId="5" borderId="3" xfId="2236" applyFont="1" applyFill="1" applyBorder="1" applyAlignment="1">
      <alignment vertical="center"/>
    </xf>
    <xf numFmtId="3" fontId="137" fillId="5" borderId="83" xfId="2341" applyNumberFormat="1" applyFont="1" applyFill="1" applyBorder="1" applyAlignment="1">
      <alignment vertical="center"/>
    </xf>
    <xf numFmtId="3" fontId="137" fillId="5" borderId="24" xfId="2341" applyNumberFormat="1" applyFont="1" applyFill="1" applyBorder="1" applyAlignment="1">
      <alignment vertical="center"/>
    </xf>
    <xf numFmtId="3" fontId="137" fillId="5" borderId="84" xfId="2341" applyNumberFormat="1" applyFont="1" applyFill="1" applyBorder="1" applyAlignment="1">
      <alignment horizontal="center" vertical="center"/>
    </xf>
    <xf numFmtId="0" fontId="137" fillId="5" borderId="0" xfId="2341" applyFont="1" applyFill="1" applyAlignment="1">
      <alignment horizontal="center" vertical="center"/>
    </xf>
    <xf numFmtId="0" fontId="137" fillId="5" borderId="22" xfId="2341" applyFont="1" applyFill="1" applyBorder="1" applyAlignment="1">
      <alignment vertical="center"/>
    </xf>
    <xf numFmtId="0" fontId="137" fillId="5" borderId="73" xfId="2341" applyFont="1" applyFill="1" applyBorder="1" applyAlignment="1">
      <alignment horizontal="right" vertical="center"/>
    </xf>
    <xf numFmtId="0" fontId="137" fillId="5" borderId="73" xfId="2341" applyFont="1" applyFill="1" applyBorder="1" applyAlignment="1">
      <alignment horizontal="center" vertical="center"/>
    </xf>
    <xf numFmtId="0" fontId="135" fillId="5" borderId="4" xfId="2341" applyFont="1" applyFill="1" applyBorder="1" applyAlignment="1">
      <alignment vertical="center"/>
    </xf>
    <xf numFmtId="41" fontId="135" fillId="5" borderId="23" xfId="2236" applyFont="1" applyFill="1" applyBorder="1" applyAlignment="1">
      <alignment vertical="center"/>
    </xf>
    <xf numFmtId="41" fontId="136" fillId="5" borderId="23" xfId="2236" applyFont="1" applyFill="1" applyBorder="1" applyAlignment="1">
      <alignment vertical="center"/>
    </xf>
    <xf numFmtId="3" fontId="135" fillId="5" borderId="22" xfId="2341" applyNumberFormat="1" applyFont="1" applyFill="1" applyBorder="1" applyAlignment="1">
      <alignment vertical="center"/>
    </xf>
    <xf numFmtId="3" fontId="135" fillId="5" borderId="73" xfId="2341" applyNumberFormat="1" applyFont="1" applyFill="1" applyBorder="1" applyAlignment="1">
      <alignment vertical="center"/>
    </xf>
    <xf numFmtId="3" fontId="135" fillId="5" borderId="44" xfId="2341" applyNumberFormat="1" applyFont="1" applyFill="1" applyBorder="1" applyAlignment="1">
      <alignment horizontal="center" vertical="center"/>
    </xf>
    <xf numFmtId="0" fontId="135" fillId="5" borderId="22" xfId="2341" applyFont="1" applyFill="1" applyBorder="1" applyAlignment="1">
      <alignment vertical="center"/>
    </xf>
    <xf numFmtId="0" fontId="135" fillId="5" borderId="73" xfId="2341" applyFont="1" applyFill="1" applyBorder="1" applyAlignment="1">
      <alignment horizontal="right" vertical="center"/>
    </xf>
    <xf numFmtId="0" fontId="135" fillId="5" borderId="73" xfId="2341" applyFont="1" applyFill="1" applyBorder="1" applyAlignment="1">
      <alignment horizontal="center" vertical="center"/>
    </xf>
    <xf numFmtId="41" fontId="139" fillId="5" borderId="23" xfId="2236" applyFont="1" applyFill="1" applyBorder="1" applyAlignment="1">
      <alignment vertical="center"/>
    </xf>
    <xf numFmtId="3" fontId="139" fillId="5" borderId="22" xfId="2341" applyNumberFormat="1" applyFont="1" applyFill="1" applyBorder="1" applyAlignment="1">
      <alignment vertical="center"/>
    </xf>
    <xf numFmtId="3" fontId="139" fillId="5" borderId="73" xfId="2341" applyNumberFormat="1" applyFont="1" applyFill="1" applyBorder="1" applyAlignment="1">
      <alignment vertical="center"/>
    </xf>
    <xf numFmtId="3" fontId="139" fillId="5" borderId="44" xfId="2341" applyNumberFormat="1" applyFont="1" applyFill="1" applyBorder="1" applyAlignment="1">
      <alignment horizontal="center" vertical="center"/>
    </xf>
    <xf numFmtId="3" fontId="139" fillId="5" borderId="73" xfId="2341" applyNumberFormat="1" applyFont="1" applyFill="1" applyBorder="1" applyAlignment="1">
      <alignment horizontal="right" vertical="center"/>
    </xf>
    <xf numFmtId="0" fontId="137" fillId="5" borderId="4" xfId="2341" applyFont="1" applyFill="1" applyBorder="1" applyAlignment="1">
      <alignment vertical="center"/>
    </xf>
    <xf numFmtId="41" fontId="137" fillId="5" borderId="23" xfId="2236" applyFont="1" applyFill="1" applyBorder="1" applyAlignment="1">
      <alignment vertical="center"/>
    </xf>
    <xf numFmtId="41" fontId="138" fillId="5" borderId="23" xfId="2236" applyFont="1" applyFill="1" applyBorder="1" applyAlignment="1">
      <alignment vertical="center"/>
    </xf>
    <xf numFmtId="3" fontId="137" fillId="5" borderId="22" xfId="2341" applyNumberFormat="1" applyFont="1" applyFill="1" applyBorder="1" applyAlignment="1">
      <alignment vertical="center"/>
    </xf>
    <xf numFmtId="3" fontId="137" fillId="5" borderId="73" xfId="2341" applyNumberFormat="1" applyFont="1" applyFill="1" applyBorder="1" applyAlignment="1">
      <alignment vertical="center"/>
    </xf>
    <xf numFmtId="3" fontId="137" fillId="5" borderId="44" xfId="2341" applyNumberFormat="1" applyFont="1" applyFill="1" applyBorder="1" applyAlignment="1">
      <alignment horizontal="center" vertical="center"/>
    </xf>
    <xf numFmtId="3" fontId="137" fillId="5" borderId="73" xfId="2341" applyNumberFormat="1" applyFont="1" applyFill="1" applyBorder="1" applyAlignment="1">
      <alignment horizontal="right" vertical="center"/>
    </xf>
    <xf numFmtId="3" fontId="135" fillId="5" borderId="73" xfId="2341" applyNumberFormat="1" applyFont="1" applyFill="1" applyBorder="1" applyAlignment="1">
      <alignment horizontal="right" vertical="center"/>
    </xf>
    <xf numFmtId="3" fontId="135" fillId="5" borderId="22" xfId="2341" applyNumberFormat="1" applyFont="1" applyFill="1" applyBorder="1" applyAlignment="1">
      <alignment horizontal="left" vertical="center"/>
    </xf>
    <xf numFmtId="271" fontId="135" fillId="5" borderId="73" xfId="2341" applyNumberFormat="1" applyFont="1" applyFill="1" applyBorder="1" applyAlignment="1">
      <alignment horizontal="right" vertical="center"/>
    </xf>
    <xf numFmtId="186" fontId="135" fillId="5" borderId="44" xfId="2202" applyNumberFormat="1" applyFont="1" applyFill="1" applyBorder="1" applyAlignment="1">
      <alignment horizontal="center" vertical="center"/>
    </xf>
    <xf numFmtId="271" fontId="135" fillId="5" borderId="73" xfId="2341" applyNumberFormat="1" applyFont="1" applyFill="1" applyBorder="1" applyAlignment="1">
      <alignment horizontal="center" vertical="center"/>
    </xf>
    <xf numFmtId="3" fontId="137" fillId="5" borderId="22" xfId="2341" applyNumberFormat="1" applyFont="1" applyFill="1" applyBorder="1" applyAlignment="1">
      <alignment horizontal="left" vertical="center"/>
    </xf>
    <xf numFmtId="271" fontId="137" fillId="5" borderId="73" xfId="2341" applyNumberFormat="1" applyFont="1" applyFill="1" applyBorder="1" applyAlignment="1">
      <alignment horizontal="right" vertical="center"/>
    </xf>
    <xf numFmtId="186" fontId="137" fillId="5" borderId="44" xfId="2341" applyNumberFormat="1" applyFont="1" applyFill="1" applyBorder="1" applyAlignment="1">
      <alignment horizontal="center" vertical="center"/>
    </xf>
    <xf numFmtId="271" fontId="137" fillId="5" borderId="73" xfId="2341" applyNumberFormat="1" applyFont="1" applyFill="1" applyBorder="1" applyAlignment="1">
      <alignment horizontal="center" vertical="center"/>
    </xf>
    <xf numFmtId="186" fontId="135" fillId="5" borderId="44" xfId="2341" applyNumberFormat="1" applyFont="1" applyFill="1" applyBorder="1" applyAlignment="1">
      <alignment horizontal="center" vertical="center"/>
    </xf>
    <xf numFmtId="3" fontId="135" fillId="5" borderId="73" xfId="2341" applyNumberFormat="1" applyFont="1" applyFill="1" applyBorder="1" applyAlignment="1">
      <alignment horizontal="center" vertical="center"/>
    </xf>
    <xf numFmtId="10" fontId="135" fillId="5" borderId="73" xfId="2341" applyNumberFormat="1" applyFont="1" applyFill="1" applyBorder="1" applyAlignment="1">
      <alignment horizontal="right" vertical="center"/>
    </xf>
    <xf numFmtId="10" fontId="135" fillId="5" borderId="73" xfId="2341" applyNumberFormat="1" applyFont="1" applyFill="1" applyBorder="1" applyAlignment="1">
      <alignment horizontal="center" vertical="center"/>
    </xf>
    <xf numFmtId="198" fontId="135" fillId="5" borderId="73" xfId="2341" applyNumberFormat="1" applyFont="1" applyFill="1" applyBorder="1" applyAlignment="1">
      <alignment horizontal="right" vertical="center"/>
    </xf>
    <xf numFmtId="198" fontId="135" fillId="5" borderId="73" xfId="2341" applyNumberFormat="1" applyFont="1" applyFill="1" applyBorder="1" applyAlignment="1">
      <alignment horizontal="center" vertical="center"/>
    </xf>
    <xf numFmtId="10" fontId="135" fillId="5" borderId="73" xfId="2341" quotePrefix="1" applyNumberFormat="1" applyFont="1" applyFill="1" applyBorder="1" applyAlignment="1">
      <alignment horizontal="center" vertical="center"/>
    </xf>
    <xf numFmtId="0" fontId="135" fillId="5" borderId="4" xfId="2341" applyFont="1" applyFill="1" applyBorder="1" applyAlignment="1">
      <alignment vertical="center" wrapText="1"/>
    </xf>
    <xf numFmtId="0" fontId="137" fillId="5" borderId="56" xfId="2341" applyFont="1" applyFill="1" applyBorder="1" applyAlignment="1">
      <alignment vertical="center"/>
    </xf>
    <xf numFmtId="186" fontId="137" fillId="5" borderId="44" xfId="2202" applyNumberFormat="1" applyFont="1" applyFill="1" applyBorder="1" applyAlignment="1">
      <alignment horizontal="center" vertical="center"/>
    </xf>
    <xf numFmtId="9" fontId="137" fillId="5" borderId="73" xfId="2341" applyNumberFormat="1" applyFont="1" applyFill="1" applyBorder="1" applyAlignment="1">
      <alignment horizontal="center" vertical="center"/>
    </xf>
    <xf numFmtId="0" fontId="135" fillId="5" borderId="56" xfId="2341" applyFont="1" applyFill="1" applyBorder="1" applyAlignment="1">
      <alignment vertical="center"/>
    </xf>
    <xf numFmtId="3" fontId="137" fillId="5" borderId="73" xfId="2341" applyNumberFormat="1" applyFont="1" applyFill="1" applyBorder="1" applyAlignment="1">
      <alignment horizontal="center" vertical="center"/>
    </xf>
    <xf numFmtId="9" fontId="137" fillId="5" borderId="73" xfId="2341" applyNumberFormat="1" applyFont="1" applyFill="1" applyBorder="1" applyAlignment="1">
      <alignment horizontal="right" vertical="center"/>
    </xf>
    <xf numFmtId="0" fontId="135" fillId="5" borderId="0" xfId="2341" applyFont="1" applyFill="1"/>
    <xf numFmtId="41" fontId="135" fillId="5" borderId="0" xfId="2236" applyFont="1" applyFill="1" applyAlignment="1"/>
    <xf numFmtId="0" fontId="136" fillId="5" borderId="0" xfId="2341" applyFont="1" applyFill="1"/>
    <xf numFmtId="0" fontId="135" fillId="5" borderId="0" xfId="2341" applyFont="1" applyFill="1" applyAlignment="1">
      <alignment horizontal="center"/>
    </xf>
    <xf numFmtId="0" fontId="135" fillId="5" borderId="0" xfId="2341" applyFont="1" applyFill="1" applyBorder="1" applyAlignment="1">
      <alignment horizontal="right"/>
    </xf>
    <xf numFmtId="0" fontId="135" fillId="5" borderId="0" xfId="2341" applyFont="1" applyFill="1" applyBorder="1"/>
    <xf numFmtId="3" fontId="135" fillId="5" borderId="0" xfId="2341" applyNumberFormat="1" applyFont="1" applyFill="1"/>
    <xf numFmtId="3" fontId="136" fillId="5" borderId="0" xfId="2341" applyNumberFormat="1" applyFont="1" applyFill="1"/>
    <xf numFmtId="0" fontId="89" fillId="5" borderId="0" xfId="0" applyFont="1" applyFill="1" applyAlignment="1"/>
    <xf numFmtId="0" fontId="100" fillId="5" borderId="0" xfId="2325" applyFont="1" applyFill="1"/>
    <xf numFmtId="0" fontId="100" fillId="5" borderId="0" xfId="2325" applyFont="1" applyFill="1" applyAlignment="1"/>
    <xf numFmtId="0" fontId="100" fillId="5" borderId="0" xfId="2325" applyFont="1" applyFill="1" applyAlignment="1">
      <alignment shrinkToFit="1"/>
    </xf>
    <xf numFmtId="3" fontId="142" fillId="5" borderId="79" xfId="2325" applyNumberFormat="1" applyFont="1" applyFill="1" applyBorder="1" applyAlignment="1">
      <alignment horizontal="center" vertical="center"/>
    </xf>
    <xf numFmtId="3" fontId="142" fillId="5" borderId="70" xfId="2325" applyNumberFormat="1" applyFont="1" applyFill="1" applyBorder="1" applyAlignment="1">
      <alignment horizontal="center" vertical="center"/>
    </xf>
    <xf numFmtId="3" fontId="142" fillId="5" borderId="85" xfId="2325" applyNumberFormat="1" applyFont="1" applyFill="1" applyBorder="1" applyAlignment="1">
      <alignment horizontal="left" vertical="center"/>
    </xf>
    <xf numFmtId="3" fontId="142" fillId="5" borderId="64" xfId="2325" applyNumberFormat="1" applyFont="1" applyFill="1" applyBorder="1" applyAlignment="1">
      <alignment horizontal="left" vertical="center"/>
    </xf>
    <xf numFmtId="41" fontId="139" fillId="5" borderId="64" xfId="2325" applyNumberFormat="1" applyFont="1" applyFill="1" applyBorder="1" applyAlignment="1">
      <alignment vertical="center"/>
    </xf>
    <xf numFmtId="41" fontId="139" fillId="5" borderId="64" xfId="2325" applyNumberFormat="1" applyFont="1" applyFill="1" applyBorder="1" applyAlignment="1">
      <alignment horizontal="center" vertical="center"/>
    </xf>
    <xf numFmtId="41" fontId="139" fillId="5" borderId="78" xfId="2325" applyNumberFormat="1" applyFont="1" applyFill="1" applyBorder="1" applyAlignment="1">
      <alignment vertical="center"/>
    </xf>
    <xf numFmtId="41" fontId="142" fillId="5" borderId="64" xfId="2325" applyNumberFormat="1" applyFont="1" applyFill="1" applyBorder="1" applyAlignment="1">
      <alignment horizontal="right" vertical="center"/>
    </xf>
    <xf numFmtId="41" fontId="142" fillId="5" borderId="86" xfId="2325" applyNumberFormat="1" applyFont="1" applyFill="1" applyBorder="1" applyAlignment="1">
      <alignment horizontal="left" vertical="center" shrinkToFit="1"/>
    </xf>
    <xf numFmtId="3" fontId="138" fillId="5" borderId="87" xfId="2325" applyNumberFormat="1" applyFont="1" applyFill="1" applyBorder="1" applyAlignment="1">
      <alignment horizontal="left" vertical="center"/>
    </xf>
    <xf numFmtId="3" fontId="138" fillId="5" borderId="6" xfId="2325" applyNumberFormat="1" applyFont="1" applyFill="1" applyBorder="1" applyAlignment="1">
      <alignment horizontal="left" vertical="center"/>
    </xf>
    <xf numFmtId="41" fontId="136" fillId="5" borderId="6" xfId="2325" applyNumberFormat="1" applyFont="1" applyFill="1" applyBorder="1" applyAlignment="1">
      <alignment vertical="center"/>
    </xf>
    <xf numFmtId="41" fontId="136" fillId="5" borderId="6" xfId="2325" applyNumberFormat="1" applyFont="1" applyFill="1" applyBorder="1" applyAlignment="1">
      <alignment horizontal="center" vertical="center"/>
    </xf>
    <xf numFmtId="41" fontId="136" fillId="5" borderId="3" xfId="2325" applyNumberFormat="1" applyFont="1" applyFill="1" applyBorder="1" applyAlignment="1">
      <alignment vertical="center"/>
    </xf>
    <xf numFmtId="41" fontId="138" fillId="5" borderId="6" xfId="2325" applyNumberFormat="1" applyFont="1" applyFill="1" applyBorder="1" applyAlignment="1">
      <alignment horizontal="right" vertical="center"/>
    </xf>
    <xf numFmtId="41" fontId="138" fillId="5" borderId="88" xfId="2325" applyNumberFormat="1" applyFont="1" applyFill="1" applyBorder="1" applyAlignment="1">
      <alignment horizontal="left" vertical="center" shrinkToFit="1"/>
    </xf>
    <xf numFmtId="0" fontId="102" fillId="5" borderId="0" xfId="2325" applyFont="1" applyFill="1"/>
    <xf numFmtId="41" fontId="102" fillId="5" borderId="0" xfId="2325" applyNumberFormat="1" applyFont="1" applyFill="1"/>
    <xf numFmtId="3" fontId="142" fillId="5" borderId="89" xfId="2325" applyNumberFormat="1" applyFont="1" applyFill="1" applyBorder="1" applyAlignment="1">
      <alignment horizontal="left" vertical="center"/>
    </xf>
    <xf numFmtId="3" fontId="142" fillId="5" borderId="63" xfId="2325" applyNumberFormat="1" applyFont="1" applyFill="1" applyBorder="1" applyAlignment="1">
      <alignment horizontal="left" vertical="center"/>
    </xf>
    <xf numFmtId="41" fontId="139" fillId="5" borderId="63" xfId="2325" applyNumberFormat="1" applyFont="1" applyFill="1" applyBorder="1" applyAlignment="1">
      <alignment vertical="center"/>
    </xf>
    <xf numFmtId="41" fontId="139" fillId="5" borderId="63" xfId="2325" applyNumberFormat="1" applyFont="1" applyFill="1" applyBorder="1" applyAlignment="1">
      <alignment horizontal="center" vertical="center"/>
    </xf>
    <xf numFmtId="41" fontId="139" fillId="5" borderId="90" xfId="2325" applyNumberFormat="1" applyFont="1" applyFill="1" applyBorder="1" applyAlignment="1">
      <alignment vertical="center"/>
    </xf>
    <xf numFmtId="41" fontId="142" fillId="5" borderId="90" xfId="2325" applyNumberFormat="1" applyFont="1" applyFill="1" applyBorder="1" applyAlignment="1">
      <alignment horizontal="right" vertical="center"/>
    </xf>
    <xf numFmtId="41" fontId="142" fillId="5" borderId="63" xfId="2325" applyNumberFormat="1" applyFont="1" applyFill="1" applyBorder="1" applyAlignment="1">
      <alignment horizontal="right" vertical="center"/>
    </xf>
    <xf numFmtId="41" fontId="142" fillId="5" borderId="91" xfId="2325" applyNumberFormat="1" applyFont="1" applyFill="1" applyBorder="1" applyAlignment="1">
      <alignment horizontal="left" vertical="center" shrinkToFit="1"/>
    </xf>
    <xf numFmtId="41" fontId="100" fillId="5" borderId="0" xfId="2325" applyNumberFormat="1" applyFont="1" applyFill="1"/>
    <xf numFmtId="41" fontId="138" fillId="5" borderId="3" xfId="2325" applyNumberFormat="1" applyFont="1" applyFill="1" applyBorder="1" applyAlignment="1">
      <alignment horizontal="right" vertical="center"/>
    </xf>
    <xf numFmtId="41" fontId="142" fillId="5" borderId="90" xfId="2325" applyNumberFormat="1" applyFont="1" applyFill="1" applyBorder="1" applyAlignment="1">
      <alignment vertical="center"/>
    </xf>
    <xf numFmtId="0" fontId="99" fillId="5" borderId="0" xfId="2325" applyFont="1" applyFill="1"/>
    <xf numFmtId="41" fontId="138" fillId="5" borderId="3" xfId="2325" applyNumberFormat="1" applyFont="1" applyFill="1" applyBorder="1" applyAlignment="1">
      <alignment vertical="center"/>
    </xf>
    <xf numFmtId="0" fontId="143" fillId="5" borderId="0" xfId="2325" applyFont="1" applyFill="1"/>
    <xf numFmtId="3" fontId="139" fillId="5" borderId="89" xfId="0" applyNumberFormat="1" applyFont="1" applyFill="1" applyBorder="1" applyAlignment="1">
      <alignment horizontal="left" vertical="center"/>
    </xf>
    <xf numFmtId="3" fontId="139" fillId="5" borderId="90" xfId="0" applyNumberFormat="1" applyFont="1" applyFill="1" applyBorder="1" applyAlignment="1">
      <alignment horizontal="left" vertical="center"/>
    </xf>
    <xf numFmtId="3" fontId="139" fillId="5" borderId="90" xfId="0" applyNumberFormat="1" applyFont="1" applyFill="1" applyBorder="1" applyAlignment="1">
      <alignment horizontal="center" vertical="center"/>
    </xf>
    <xf numFmtId="41" fontId="139" fillId="5" borderId="63" xfId="0" applyNumberFormat="1" applyFont="1" applyFill="1" applyBorder="1">
      <alignment vertical="center"/>
    </xf>
    <xf numFmtId="41" fontId="139" fillId="5" borderId="63" xfId="0" applyNumberFormat="1" applyFont="1" applyFill="1" applyBorder="1" applyAlignment="1">
      <alignment horizontal="center" vertical="center"/>
    </xf>
    <xf numFmtId="41" fontId="139" fillId="5" borderId="90" xfId="0" applyNumberFormat="1" applyFont="1" applyFill="1" applyBorder="1">
      <alignment vertical="center"/>
    </xf>
    <xf numFmtId="41" fontId="139" fillId="5" borderId="90" xfId="0" applyNumberFormat="1" applyFont="1" applyFill="1" applyBorder="1" applyAlignment="1">
      <alignment horizontal="right" vertical="center"/>
    </xf>
    <xf numFmtId="41" fontId="139" fillId="5" borderId="63" xfId="0" applyNumberFormat="1" applyFont="1" applyFill="1" applyBorder="1" applyAlignment="1">
      <alignment horizontal="right" vertical="center"/>
    </xf>
    <xf numFmtId="41" fontId="139" fillId="5" borderId="91" xfId="0" applyNumberFormat="1" applyFont="1" applyFill="1" applyBorder="1" applyAlignment="1">
      <alignment horizontal="center" vertical="center" shrinkToFit="1"/>
    </xf>
    <xf numFmtId="3" fontId="136" fillId="5" borderId="87" xfId="0" applyNumberFormat="1" applyFont="1" applyFill="1" applyBorder="1" applyAlignment="1">
      <alignment horizontal="left" vertical="center"/>
    </xf>
    <xf numFmtId="3" fontId="136" fillId="5" borderId="64" xfId="0" applyNumberFormat="1" applyFont="1" applyFill="1" applyBorder="1" applyAlignment="1">
      <alignment horizontal="left" vertical="center"/>
    </xf>
    <xf numFmtId="41" fontId="136" fillId="5" borderId="6" xfId="0" applyNumberFormat="1" applyFont="1" applyFill="1" applyBorder="1">
      <alignment vertical="center"/>
    </xf>
    <xf numFmtId="41" fontId="136" fillId="5" borderId="6" xfId="0" applyNumberFormat="1" applyFont="1" applyFill="1" applyBorder="1" applyAlignment="1">
      <alignment horizontal="center" vertical="center"/>
    </xf>
    <xf numFmtId="41" fontId="136" fillId="5" borderId="3" xfId="0" applyNumberFormat="1" applyFont="1" applyFill="1" applyBorder="1">
      <alignment vertical="center"/>
    </xf>
    <xf numFmtId="41" fontId="136" fillId="5" borderId="6" xfId="0" applyNumberFormat="1" applyFont="1" applyFill="1" applyBorder="1" applyAlignment="1">
      <alignment horizontal="right" vertical="center"/>
    </xf>
    <xf numFmtId="41" fontId="136" fillId="5" borderId="3" xfId="0" applyNumberFormat="1" applyFont="1" applyFill="1" applyBorder="1" applyAlignment="1">
      <alignment horizontal="right" vertical="center"/>
    </xf>
    <xf numFmtId="41" fontId="136" fillId="5" borderId="88" xfId="0" applyNumberFormat="1" applyFont="1" applyFill="1" applyBorder="1" applyAlignment="1">
      <alignment horizontal="center" vertical="center" shrinkToFit="1"/>
    </xf>
    <xf numFmtId="3" fontId="139" fillId="5" borderId="63" xfId="0" applyNumberFormat="1" applyFont="1" applyFill="1" applyBorder="1" applyAlignment="1">
      <alignment horizontal="left" vertical="center"/>
    </xf>
    <xf numFmtId="3" fontId="136" fillId="5" borderId="6" xfId="0" applyNumberFormat="1" applyFont="1" applyFill="1" applyBorder="1" applyAlignment="1">
      <alignment horizontal="left" vertical="center"/>
    </xf>
    <xf numFmtId="3" fontId="142" fillId="5" borderId="89" xfId="0" applyNumberFormat="1" applyFont="1" applyFill="1" applyBorder="1" applyAlignment="1">
      <alignment horizontal="left" vertical="center"/>
    </xf>
    <xf numFmtId="3" fontId="142" fillId="5" borderId="63" xfId="0" applyNumberFormat="1" applyFont="1" applyFill="1" applyBorder="1" applyAlignment="1">
      <alignment horizontal="left" vertical="center"/>
    </xf>
    <xf numFmtId="3" fontId="142" fillId="5" borderId="90" xfId="0" applyNumberFormat="1" applyFont="1" applyFill="1" applyBorder="1" applyAlignment="1">
      <alignment horizontal="left" vertical="center"/>
    </xf>
    <xf numFmtId="41" fontId="142" fillId="5" borderId="90" xfId="0" applyNumberFormat="1" applyFont="1" applyFill="1" applyBorder="1">
      <alignment vertical="center"/>
    </xf>
    <xf numFmtId="41" fontId="142" fillId="5" borderId="63" xfId="0" applyNumberFormat="1" applyFont="1" applyFill="1" applyBorder="1" applyAlignment="1">
      <alignment horizontal="right" vertical="center"/>
    </xf>
    <xf numFmtId="41" fontId="142" fillId="5" borderId="91" xfId="0" applyNumberFormat="1" applyFont="1" applyFill="1" applyBorder="1" applyAlignment="1">
      <alignment horizontal="center" vertical="center" shrinkToFit="1"/>
    </xf>
    <xf numFmtId="3" fontId="138" fillId="5" borderId="87" xfId="0" applyNumberFormat="1" applyFont="1" applyFill="1" applyBorder="1" applyAlignment="1">
      <alignment horizontal="left" vertical="center"/>
    </xf>
    <xf numFmtId="3" fontId="138" fillId="5" borderId="6" xfId="0" applyNumberFormat="1" applyFont="1" applyFill="1" applyBorder="1" applyAlignment="1">
      <alignment horizontal="left" vertical="center"/>
    </xf>
    <xf numFmtId="3" fontId="138" fillId="5" borderId="3" xfId="0" applyNumberFormat="1" applyFont="1" applyFill="1" applyBorder="1" applyAlignment="1">
      <alignment horizontal="left" vertical="center"/>
    </xf>
    <xf numFmtId="41" fontId="136" fillId="5" borderId="3" xfId="0" applyNumberFormat="1" applyFont="1" applyFill="1" applyBorder="1" applyAlignment="1">
      <alignment horizontal="center" vertical="center"/>
    </xf>
    <xf numFmtId="41" fontId="138" fillId="5" borderId="3" xfId="0" applyNumberFormat="1" applyFont="1" applyFill="1" applyBorder="1">
      <alignment vertical="center"/>
    </xf>
    <xf numFmtId="41" fontId="138" fillId="5" borderId="6" xfId="0" applyNumberFormat="1" applyFont="1" applyFill="1" applyBorder="1" applyAlignment="1">
      <alignment horizontal="right" vertical="center"/>
    </xf>
    <xf numFmtId="41" fontId="138" fillId="5" borderId="3" xfId="0" applyNumberFormat="1" applyFont="1" applyFill="1" applyBorder="1" applyAlignment="1">
      <alignment horizontal="right" vertical="center"/>
    </xf>
    <xf numFmtId="41" fontId="138" fillId="5" borderId="88" xfId="0" applyNumberFormat="1" applyFont="1" applyFill="1" applyBorder="1" applyAlignment="1">
      <alignment horizontal="center" vertical="center" shrinkToFit="1"/>
    </xf>
    <xf numFmtId="3" fontId="136" fillId="5" borderId="6" xfId="0" applyNumberFormat="1" applyFont="1" applyFill="1" applyBorder="1">
      <alignment vertical="center"/>
    </xf>
    <xf numFmtId="3" fontId="136" fillId="5" borderId="6" xfId="0" applyNumberFormat="1" applyFont="1" applyFill="1" applyBorder="1" applyAlignment="1">
      <alignment horizontal="center" vertical="center"/>
    </xf>
    <xf numFmtId="41" fontId="139" fillId="5" borderId="3" xfId="0" applyNumberFormat="1" applyFont="1" applyFill="1" applyBorder="1" applyAlignment="1">
      <alignment horizontal="right" vertical="center"/>
    </xf>
    <xf numFmtId="41" fontId="139" fillId="5" borderId="6" xfId="0" applyNumberFormat="1" applyFont="1" applyFill="1" applyBorder="1" applyAlignment="1">
      <alignment horizontal="right" vertical="center"/>
    </xf>
    <xf numFmtId="41" fontId="136" fillId="5" borderId="88" xfId="0" applyNumberFormat="1" applyFont="1" applyFill="1" applyBorder="1" applyAlignment="1">
      <alignment horizontal="left" vertical="center" shrinkToFit="1"/>
    </xf>
    <xf numFmtId="3" fontId="139" fillId="5" borderId="63" xfId="0" applyNumberFormat="1" applyFont="1" applyFill="1" applyBorder="1">
      <alignment vertical="center"/>
    </xf>
    <xf numFmtId="3" fontId="139" fillId="5" borderId="63" xfId="0" applyNumberFormat="1" applyFont="1" applyFill="1" applyBorder="1" applyAlignment="1">
      <alignment horizontal="center" vertical="center"/>
    </xf>
    <xf numFmtId="41" fontId="139" fillId="5" borderId="91" xfId="0" applyNumberFormat="1" applyFont="1" applyFill="1" applyBorder="1" applyAlignment="1">
      <alignment horizontal="left" vertical="center" shrinkToFit="1"/>
    </xf>
    <xf numFmtId="3" fontId="136" fillId="5" borderId="92" xfId="0" applyNumberFormat="1" applyFont="1" applyFill="1" applyBorder="1" applyAlignment="1">
      <alignment horizontal="left" vertical="center"/>
    </xf>
    <xf numFmtId="3" fontId="136" fillId="5" borderId="93" xfId="0" applyNumberFormat="1" applyFont="1" applyFill="1" applyBorder="1" applyAlignment="1">
      <alignment horizontal="left" vertical="center"/>
    </xf>
    <xf numFmtId="3" fontId="136" fillId="5" borderId="93" xfId="0" applyNumberFormat="1" applyFont="1" applyFill="1" applyBorder="1">
      <alignment vertical="center"/>
    </xf>
    <xf numFmtId="3" fontId="136" fillId="5" borderId="93" xfId="0" applyNumberFormat="1" applyFont="1" applyFill="1" applyBorder="1" applyAlignment="1">
      <alignment horizontal="center" vertical="center"/>
    </xf>
    <xf numFmtId="41" fontId="136" fillId="5" borderId="94" xfId="0" applyNumberFormat="1" applyFont="1" applyFill="1" applyBorder="1">
      <alignment vertical="center"/>
    </xf>
    <xf numFmtId="41" fontId="136" fillId="5" borderId="93" xfId="0" applyNumberFormat="1" applyFont="1" applyFill="1" applyBorder="1" applyAlignment="1">
      <alignment horizontal="right" vertical="center"/>
    </xf>
    <xf numFmtId="41" fontId="136" fillId="5" borderId="94" xfId="0" applyNumberFormat="1" applyFont="1" applyFill="1" applyBorder="1" applyAlignment="1">
      <alignment horizontal="right" vertical="center"/>
    </xf>
    <xf numFmtId="41" fontId="139" fillId="5" borderId="94" xfId="0" applyNumberFormat="1" applyFont="1" applyFill="1" applyBorder="1" applyAlignment="1">
      <alignment horizontal="right" vertical="center"/>
    </xf>
    <xf numFmtId="41" fontId="139" fillId="5" borderId="93" xfId="0" applyNumberFormat="1" applyFont="1" applyFill="1" applyBorder="1" applyAlignment="1">
      <alignment horizontal="right" vertical="center"/>
    </xf>
    <xf numFmtId="41" fontId="136" fillId="5" borderId="95" xfId="0" applyNumberFormat="1" applyFont="1" applyFill="1" applyBorder="1" applyAlignment="1">
      <alignment horizontal="left" vertical="center" shrinkToFit="1"/>
    </xf>
    <xf numFmtId="0" fontId="98" fillId="0" borderId="71" xfId="2326" applyFont="1" applyBorder="1" applyAlignment="1"/>
    <xf numFmtId="0" fontId="98" fillId="0" borderId="72" xfId="2326" applyFont="1" applyBorder="1" applyAlignment="1"/>
    <xf numFmtId="0" fontId="102" fillId="0" borderId="75" xfId="2326" applyFont="1" applyBorder="1" applyAlignment="1">
      <alignment horizontal="center" vertical="center"/>
    </xf>
    <xf numFmtId="0" fontId="102" fillId="0" borderId="71" xfId="2326" applyFont="1" applyBorder="1" applyAlignment="1">
      <alignment horizontal="center" vertical="center"/>
    </xf>
    <xf numFmtId="0" fontId="137" fillId="5" borderId="57" xfId="2341" applyFont="1" applyFill="1" applyBorder="1" applyAlignment="1">
      <alignment horizontal="center" vertical="center"/>
    </xf>
    <xf numFmtId="41" fontId="137" fillId="5" borderId="12" xfId="2236" applyFont="1" applyFill="1" applyBorder="1" applyAlignment="1">
      <alignment vertical="center"/>
    </xf>
    <xf numFmtId="41" fontId="138" fillId="5" borderId="12" xfId="2236" applyFont="1" applyFill="1" applyBorder="1" applyAlignment="1">
      <alignment vertical="center"/>
    </xf>
    <xf numFmtId="3" fontId="137" fillId="5" borderId="58" xfId="2341" applyNumberFormat="1" applyFont="1" applyFill="1" applyBorder="1" applyAlignment="1">
      <alignment vertical="center"/>
    </xf>
    <xf numFmtId="3" fontId="137" fillId="5" borderId="66" xfId="2341" applyNumberFormat="1" applyFont="1" applyFill="1" applyBorder="1" applyAlignment="1">
      <alignment vertical="center"/>
    </xf>
    <xf numFmtId="3" fontId="137" fillId="5" borderId="38" xfId="2341" applyNumberFormat="1" applyFont="1" applyFill="1" applyBorder="1" applyAlignment="1">
      <alignment horizontal="center" vertical="center"/>
    </xf>
    <xf numFmtId="41" fontId="135" fillId="5" borderId="88" xfId="0" applyNumberFormat="1" applyFont="1" applyFill="1" applyBorder="1" applyAlignment="1">
      <alignment horizontal="center" vertical="center" shrinkToFit="1"/>
    </xf>
    <xf numFmtId="272" fontId="147" fillId="5" borderId="65" xfId="2236" applyNumberFormat="1" applyFont="1" applyFill="1" applyBorder="1" applyAlignment="1">
      <alignment vertical="center"/>
    </xf>
    <xf numFmtId="272" fontId="148" fillId="5" borderId="22" xfId="2236" applyNumberFormat="1" applyFont="1" applyFill="1" applyBorder="1" applyAlignment="1">
      <alignment vertical="center"/>
    </xf>
    <xf numFmtId="272" fontId="147" fillId="5" borderId="22" xfId="2236" applyNumberFormat="1" applyFont="1" applyFill="1" applyBorder="1" applyAlignment="1">
      <alignment vertical="center"/>
    </xf>
    <xf numFmtId="272" fontId="147" fillId="5" borderId="58" xfId="2236" applyNumberFormat="1" applyFont="1" applyFill="1" applyBorder="1" applyAlignment="1">
      <alignment vertical="center"/>
    </xf>
    <xf numFmtId="0" fontId="0" fillId="5" borderId="0" xfId="0" applyFont="1" applyFill="1">
      <alignment vertical="center"/>
    </xf>
    <xf numFmtId="0" fontId="93" fillId="5" borderId="0" xfId="0" applyFont="1" applyFill="1">
      <alignment vertical="center"/>
    </xf>
    <xf numFmtId="0" fontId="94" fillId="5" borderId="0" xfId="0" quotePrefix="1" applyFont="1" applyFill="1" applyAlignment="1">
      <alignment horizontal="left" vertical="center" indent="1"/>
    </xf>
    <xf numFmtId="0" fontId="0" fillId="5" borderId="0" xfId="0" quotePrefix="1" applyFont="1" applyFill="1" applyAlignment="1">
      <alignment horizontal="left" vertical="center" indent="1"/>
    </xf>
    <xf numFmtId="0" fontId="123" fillId="5" borderId="0" xfId="0" applyFont="1" applyFill="1" applyAlignment="1">
      <alignment horizontal="center" vertical="center" shrinkToFit="1"/>
    </xf>
    <xf numFmtId="0" fontId="149" fillId="5" borderId="0" xfId="0" quotePrefix="1" applyFont="1" applyFill="1" applyAlignment="1">
      <alignment horizontal="left" vertical="center" indent="1"/>
    </xf>
    <xf numFmtId="0" fontId="149" fillId="5" borderId="0" xfId="0" applyFont="1" applyFill="1">
      <alignment vertical="center"/>
    </xf>
    <xf numFmtId="0" fontId="95" fillId="5" borderId="0" xfId="0" applyFont="1" applyFill="1">
      <alignment vertical="center"/>
    </xf>
    <xf numFmtId="0" fontId="96" fillId="5" borderId="0" xfId="0" applyFont="1" applyFill="1">
      <alignment vertical="center"/>
    </xf>
    <xf numFmtId="0" fontId="150" fillId="5" borderId="96" xfId="0" applyFont="1" applyFill="1" applyBorder="1" applyAlignment="1">
      <alignment horizontal="center" vertical="center"/>
    </xf>
    <xf numFmtId="0" fontId="150" fillId="5" borderId="1" xfId="0" applyFont="1" applyFill="1" applyBorder="1" applyAlignment="1">
      <alignment horizontal="center" vertical="center" wrapText="1"/>
    </xf>
    <xf numFmtId="0" fontId="115" fillId="5" borderId="1" xfId="0" applyFont="1" applyFill="1" applyBorder="1" applyAlignment="1">
      <alignment horizontal="center" vertical="center" wrapText="1"/>
    </xf>
    <xf numFmtId="0" fontId="150" fillId="5" borderId="1" xfId="0" applyFont="1" applyFill="1" applyBorder="1" applyAlignment="1">
      <alignment horizontal="center" vertical="center"/>
    </xf>
    <xf numFmtId="0" fontId="151" fillId="5" borderId="0" xfId="0" applyFont="1" applyFill="1" applyAlignment="1">
      <alignment horizontal="center" vertical="center"/>
    </xf>
    <xf numFmtId="0" fontId="150" fillId="5" borderId="0" xfId="0" applyFont="1" applyFill="1">
      <alignment vertical="center"/>
    </xf>
    <xf numFmtId="0" fontId="150" fillId="5" borderId="96" xfId="0" applyFont="1" applyFill="1" applyBorder="1" applyAlignment="1">
      <alignment horizontal="left" vertical="center" indent="1"/>
    </xf>
    <xf numFmtId="41" fontId="150" fillId="5" borderId="1" xfId="2236" applyFont="1" applyFill="1" applyBorder="1" applyAlignment="1">
      <alignment horizontal="center" vertical="center"/>
    </xf>
    <xf numFmtId="41" fontId="115" fillId="5" borderId="1" xfId="2236" applyFont="1" applyFill="1" applyBorder="1" applyAlignment="1">
      <alignment horizontal="center" vertical="center"/>
    </xf>
    <xf numFmtId="0" fontId="96" fillId="5" borderId="1" xfId="0" applyFont="1" applyFill="1" applyBorder="1" applyAlignment="1">
      <alignment horizontal="center" vertical="center" wrapText="1"/>
    </xf>
    <xf numFmtId="41" fontId="96" fillId="5" borderId="1" xfId="2236" applyFont="1" applyFill="1" applyBorder="1" applyAlignment="1">
      <alignment horizontal="center" vertical="center"/>
    </xf>
    <xf numFmtId="41" fontId="90" fillId="5" borderId="1" xfId="2236" applyFont="1" applyFill="1" applyBorder="1" applyAlignment="1">
      <alignment horizontal="center" vertical="center"/>
    </xf>
    <xf numFmtId="0" fontId="97" fillId="5" borderId="0" xfId="0" applyFont="1" applyFill="1" applyAlignment="1">
      <alignment horizontal="center" vertical="center"/>
    </xf>
    <xf numFmtId="0" fontId="96" fillId="5" borderId="96" xfId="0" applyFont="1" applyFill="1" applyBorder="1" applyAlignment="1">
      <alignment horizontal="left" vertical="center" indent="1"/>
    </xf>
    <xf numFmtId="41" fontId="96" fillId="5" borderId="0" xfId="2236" applyFont="1" applyFill="1">
      <alignment vertical="center"/>
    </xf>
    <xf numFmtId="41" fontId="90" fillId="5" borderId="0" xfId="2236" applyFont="1" applyFill="1">
      <alignment vertical="center"/>
    </xf>
    <xf numFmtId="41" fontId="150" fillId="5" borderId="1" xfId="2236" applyFont="1" applyFill="1" applyBorder="1" applyAlignment="1">
      <alignment horizontal="center" vertical="center" wrapText="1"/>
    </xf>
    <xf numFmtId="41" fontId="115" fillId="5" borderId="1" xfId="2236" applyFont="1" applyFill="1" applyBorder="1" applyAlignment="1">
      <alignment horizontal="center" vertical="center" wrapText="1"/>
    </xf>
    <xf numFmtId="0" fontId="96" fillId="5" borderId="96" xfId="0" applyFont="1" applyFill="1" applyBorder="1">
      <alignment vertical="center"/>
    </xf>
    <xf numFmtId="38" fontId="96" fillId="5" borderId="0" xfId="2236" applyNumberFormat="1" applyFont="1" applyFill="1">
      <alignment vertical="center"/>
    </xf>
    <xf numFmtId="41" fontId="90" fillId="5" borderId="1" xfId="2236" applyNumberFormat="1" applyFont="1" applyFill="1" applyBorder="1" applyAlignment="1">
      <alignment horizontal="center" vertical="center"/>
    </xf>
    <xf numFmtId="41" fontId="115" fillId="5" borderId="1" xfId="2236" applyNumberFormat="1" applyFont="1" applyFill="1" applyBorder="1" applyAlignment="1">
      <alignment horizontal="center" vertical="center"/>
    </xf>
    <xf numFmtId="0" fontId="96" fillId="5" borderId="0" xfId="0" applyFont="1" applyFill="1" applyBorder="1" applyAlignment="1">
      <alignment horizontal="left" vertical="center" indent="1"/>
    </xf>
    <xf numFmtId="0" fontId="96" fillId="5" borderId="0" xfId="0" applyFont="1" applyFill="1" applyBorder="1" applyAlignment="1">
      <alignment horizontal="center" vertical="center" wrapText="1"/>
    </xf>
    <xf numFmtId="41" fontId="96" fillId="5" borderId="0" xfId="2236" applyFont="1" applyFill="1" applyBorder="1" applyAlignment="1">
      <alignment horizontal="center" vertical="center"/>
    </xf>
    <xf numFmtId="41" fontId="90" fillId="5" borderId="0" xfId="2236" applyFont="1" applyFill="1" applyBorder="1" applyAlignment="1">
      <alignment horizontal="center" vertical="center"/>
    </xf>
    <xf numFmtId="38" fontId="124" fillId="5" borderId="0" xfId="2236" applyNumberFormat="1" applyFont="1" applyFill="1" applyBorder="1" applyAlignment="1">
      <alignment horizontal="center" vertical="center"/>
    </xf>
    <xf numFmtId="0" fontId="125" fillId="5" borderId="0" xfId="0" applyFont="1" applyFill="1" applyAlignment="1">
      <alignment horizontal="left" vertical="center"/>
    </xf>
    <xf numFmtId="41" fontId="96" fillId="5" borderId="1" xfId="2236" applyNumberFormat="1" applyFont="1" applyFill="1" applyBorder="1" applyAlignment="1">
      <alignment horizontal="center" vertical="center"/>
    </xf>
    <xf numFmtId="41" fontId="150" fillId="5" borderId="1" xfId="2236" applyNumberFormat="1" applyFont="1" applyFill="1" applyBorder="1" applyAlignment="1">
      <alignment horizontal="center" vertical="center"/>
    </xf>
    <xf numFmtId="0" fontId="96" fillId="5" borderId="96" xfId="0" applyFont="1" applyFill="1" applyBorder="1" applyAlignment="1">
      <alignment horizontal="left" vertical="center"/>
    </xf>
    <xf numFmtId="272" fontId="96" fillId="5" borderId="0" xfId="0" applyNumberFormat="1" applyFont="1" applyFill="1">
      <alignment vertical="center"/>
    </xf>
    <xf numFmtId="41" fontId="97" fillId="0" borderId="33" xfId="2236" applyFont="1" applyBorder="1" applyAlignment="1">
      <alignment horizontal="center" vertical="center"/>
    </xf>
    <xf numFmtId="41" fontId="97" fillId="0" borderId="41" xfId="2236" applyFont="1" applyBorder="1" applyAlignment="1">
      <alignment horizontal="center" vertical="center"/>
    </xf>
    <xf numFmtId="41" fontId="97" fillId="0" borderId="23" xfId="2236" applyFont="1" applyBorder="1" applyAlignment="1">
      <alignment horizontal="center" vertical="center"/>
    </xf>
    <xf numFmtId="41" fontId="97" fillId="0" borderId="44" xfId="2236" applyFont="1" applyBorder="1" applyAlignment="1">
      <alignment horizontal="center" vertical="center"/>
    </xf>
    <xf numFmtId="41" fontId="148" fillId="5" borderId="22" xfId="2236" applyFont="1" applyFill="1" applyBorder="1" applyAlignment="1">
      <alignment vertical="center"/>
    </xf>
    <xf numFmtId="0" fontId="0" fillId="10" borderId="0" xfId="0" applyFill="1">
      <alignment vertical="center"/>
    </xf>
    <xf numFmtId="0" fontId="158" fillId="10" borderId="0" xfId="0" applyFont="1" applyFill="1">
      <alignment vertical="center"/>
    </xf>
    <xf numFmtId="3" fontId="159" fillId="5" borderId="87" xfId="0" applyNumberFormat="1" applyFont="1" applyFill="1" applyBorder="1" applyAlignment="1">
      <alignment horizontal="left" vertical="center"/>
    </xf>
    <xf numFmtId="3" fontId="159" fillId="5" borderId="64" xfId="0" applyNumberFormat="1" applyFont="1" applyFill="1" applyBorder="1" applyAlignment="1">
      <alignment horizontal="left" vertical="center"/>
    </xf>
    <xf numFmtId="41" fontId="159" fillId="5" borderId="6" xfId="0" applyNumberFormat="1" applyFont="1" applyFill="1" applyBorder="1">
      <alignment vertical="center"/>
    </xf>
    <xf numFmtId="41" fontId="159" fillId="5" borderId="6" xfId="0" applyNumberFormat="1" applyFont="1" applyFill="1" applyBorder="1" applyAlignment="1">
      <alignment horizontal="center" vertical="center"/>
    </xf>
    <xf numFmtId="41" fontId="159" fillId="5" borderId="3" xfId="0" applyNumberFormat="1" applyFont="1" applyFill="1" applyBorder="1">
      <alignment vertical="center"/>
    </xf>
    <xf numFmtId="41" fontId="159" fillId="5" borderId="6" xfId="0" applyNumberFormat="1" applyFont="1" applyFill="1" applyBorder="1" applyAlignment="1">
      <alignment horizontal="right" vertical="center"/>
    </xf>
    <xf numFmtId="41" fontId="159" fillId="5" borderId="3" xfId="0" applyNumberFormat="1" applyFont="1" applyFill="1" applyBorder="1" applyAlignment="1">
      <alignment horizontal="right" vertical="center"/>
    </xf>
    <xf numFmtId="41" fontId="159" fillId="5" borderId="88" xfId="0" applyNumberFormat="1" applyFont="1" applyFill="1" applyBorder="1" applyAlignment="1">
      <alignment horizontal="center" vertical="center" shrinkToFit="1"/>
    </xf>
    <xf numFmtId="0" fontId="160" fillId="5" borderId="0" xfId="0" applyFont="1" applyFill="1" applyAlignment="1"/>
    <xf numFmtId="3" fontId="159" fillId="5" borderId="3" xfId="0" applyNumberFormat="1" applyFont="1" applyFill="1" applyBorder="1" applyAlignment="1">
      <alignment horizontal="left" vertical="center"/>
    </xf>
    <xf numFmtId="0" fontId="161" fillId="0" borderId="0" xfId="0" applyFont="1" applyAlignment="1">
      <alignment horizontal="center" vertical="center"/>
    </xf>
    <xf numFmtId="0" fontId="162" fillId="0" borderId="0" xfId="0" applyFont="1" applyAlignment="1">
      <alignment horizontal="center" vertical="center"/>
    </xf>
    <xf numFmtId="3" fontId="83" fillId="0" borderId="14" xfId="2325" applyNumberFormat="1" applyFont="1" applyBorder="1" applyAlignment="1">
      <alignment horizontal="center" vertical="center"/>
    </xf>
    <xf numFmtId="0" fontId="97" fillId="0" borderId="23" xfId="2326" applyFont="1" applyBorder="1" applyAlignment="1">
      <alignment vertical="center"/>
    </xf>
    <xf numFmtId="261" fontId="84" fillId="8" borderId="2" xfId="0" applyNumberFormat="1" applyFont="1" applyFill="1" applyBorder="1" applyAlignment="1">
      <alignment horizontal="left" vertical="center"/>
    </xf>
    <xf numFmtId="272" fontId="148" fillId="10" borderId="22" xfId="2236" applyNumberFormat="1" applyFont="1" applyFill="1" applyBorder="1" applyAlignment="1">
      <alignment vertical="center"/>
    </xf>
    <xf numFmtId="3" fontId="135" fillId="10" borderId="22" xfId="2341" applyNumberFormat="1" applyFont="1" applyFill="1" applyBorder="1" applyAlignment="1">
      <alignment horizontal="left" vertical="center"/>
    </xf>
    <xf numFmtId="10" fontId="135" fillId="10" borderId="73" xfId="2341" applyNumberFormat="1" applyFont="1" applyFill="1" applyBorder="1" applyAlignment="1">
      <alignment horizontal="right" vertical="center"/>
    </xf>
    <xf numFmtId="186" fontId="135" fillId="10" borderId="44" xfId="2202" applyNumberFormat="1" applyFont="1" applyFill="1" applyBorder="1" applyAlignment="1">
      <alignment horizontal="center" vertical="center"/>
    </xf>
    <xf numFmtId="198" fontId="135" fillId="10" borderId="73" xfId="2341" applyNumberFormat="1" applyFont="1" applyFill="1" applyBorder="1" applyAlignment="1">
      <alignment horizontal="right" vertical="center"/>
    </xf>
    <xf numFmtId="271" fontId="135" fillId="10" borderId="73" xfId="2341" applyNumberFormat="1" applyFont="1" applyFill="1" applyBorder="1" applyAlignment="1">
      <alignment horizontal="right" vertical="center"/>
    </xf>
    <xf numFmtId="41" fontId="148" fillId="10" borderId="22" xfId="2236" applyFont="1" applyFill="1" applyBorder="1" applyAlignment="1">
      <alignment vertical="center"/>
    </xf>
    <xf numFmtId="0" fontId="92" fillId="10" borderId="0" xfId="0" applyFont="1" applyFill="1" applyAlignment="1">
      <alignment horizontal="center" vertical="center"/>
    </xf>
    <xf numFmtId="0" fontId="92" fillId="10" borderId="0" xfId="0" applyFont="1" applyFill="1">
      <alignment vertical="center"/>
    </xf>
    <xf numFmtId="41" fontId="92" fillId="10" borderId="0" xfId="2236" applyFont="1" applyFill="1">
      <alignment vertical="center"/>
    </xf>
    <xf numFmtId="41" fontId="92" fillId="10" borderId="0" xfId="0" applyNumberFormat="1" applyFont="1" applyFill="1">
      <alignment vertical="center"/>
    </xf>
    <xf numFmtId="261" fontId="84" fillId="10" borderId="0" xfId="2325" applyNumberFormat="1" applyFont="1" applyFill="1" applyBorder="1" applyAlignment="1">
      <alignment vertical="center"/>
    </xf>
    <xf numFmtId="261" fontId="83" fillId="10" borderId="0" xfId="2325" applyNumberFormat="1" applyFont="1" applyFill="1" applyBorder="1" applyAlignment="1">
      <alignment vertical="center"/>
    </xf>
    <xf numFmtId="261" fontId="2" fillId="10" borderId="0" xfId="2325" applyNumberFormat="1" applyFont="1" applyFill="1" applyBorder="1" applyAlignment="1">
      <alignment vertical="center"/>
    </xf>
    <xf numFmtId="0" fontId="119" fillId="10" borderId="0" xfId="0" applyFont="1" applyFill="1" applyAlignment="1">
      <alignment horizontal="center" vertical="center"/>
    </xf>
    <xf numFmtId="0" fontId="120" fillId="10" borderId="0" xfId="0" applyFont="1" applyFill="1" applyAlignment="1">
      <alignment horizontal="center" vertical="center"/>
    </xf>
    <xf numFmtId="0" fontId="121" fillId="10" borderId="0" xfId="0" applyFont="1" applyFill="1" applyAlignment="1">
      <alignment horizontal="center" vertical="center"/>
    </xf>
    <xf numFmtId="0" fontId="146" fillId="10" borderId="0" xfId="0" applyFont="1" applyFill="1" applyAlignment="1">
      <alignment horizontal="center" vertical="center"/>
    </xf>
    <xf numFmtId="0" fontId="122" fillId="10" borderId="0" xfId="0" applyFont="1" applyFill="1" applyAlignment="1">
      <alignment horizontal="center" vertical="center"/>
    </xf>
    <xf numFmtId="0" fontId="109" fillId="10" borderId="0" xfId="0" applyFont="1" applyFill="1" applyAlignment="1">
      <alignment horizontal="center" vertical="center"/>
    </xf>
    <xf numFmtId="0" fontId="164" fillId="0" borderId="0" xfId="0" applyFont="1" applyAlignment="1">
      <alignment horizontal="center" vertical="center"/>
    </xf>
    <xf numFmtId="0" fontId="162" fillId="0" borderId="0" xfId="0" applyFont="1" applyAlignment="1">
      <alignment horizontal="center" vertical="center"/>
    </xf>
    <xf numFmtId="0" fontId="163" fillId="0" borderId="0" xfId="0" applyFont="1" applyAlignment="1">
      <alignment horizontal="center" vertical="center"/>
    </xf>
    <xf numFmtId="0" fontId="123" fillId="5" borderId="0" xfId="0" applyFont="1" applyFill="1" applyAlignment="1">
      <alignment horizontal="center" vertical="center" shrinkToFit="1"/>
    </xf>
    <xf numFmtId="272" fontId="124" fillId="5" borderId="1" xfId="2236" applyNumberFormat="1" applyFont="1" applyFill="1" applyBorder="1" applyAlignment="1">
      <alignment horizontal="right" vertical="center"/>
    </xf>
    <xf numFmtId="41" fontId="124" fillId="5" borderId="1" xfId="2236" applyNumberFormat="1" applyFont="1" applyFill="1" applyBorder="1" applyAlignment="1">
      <alignment horizontal="right" vertical="center"/>
    </xf>
    <xf numFmtId="38" fontId="150" fillId="5" borderId="1" xfId="2236" applyNumberFormat="1" applyFont="1" applyFill="1" applyBorder="1" applyAlignment="1">
      <alignment horizontal="center" vertical="center"/>
    </xf>
    <xf numFmtId="38" fontId="152" fillId="5" borderId="1" xfId="2236" applyNumberFormat="1" applyFont="1" applyFill="1" applyBorder="1" applyAlignment="1">
      <alignment horizontal="center" vertical="center"/>
    </xf>
    <xf numFmtId="0" fontId="125" fillId="5" borderId="0" xfId="0" applyFont="1" applyFill="1" applyAlignment="1">
      <alignment horizontal="left" vertical="center"/>
    </xf>
    <xf numFmtId="273" fontId="150" fillId="5" borderId="1" xfId="0" applyNumberFormat="1" applyFont="1" applyFill="1" applyBorder="1" applyAlignment="1">
      <alignment horizontal="center" vertical="center"/>
    </xf>
    <xf numFmtId="0" fontId="135" fillId="5" borderId="83" xfId="2341" applyFont="1" applyFill="1" applyBorder="1" applyAlignment="1">
      <alignment horizontal="center" vertical="center"/>
    </xf>
    <xf numFmtId="0" fontId="135" fillId="5" borderId="74" xfId="2341" applyFont="1" applyFill="1" applyBorder="1" applyAlignment="1">
      <alignment horizontal="center" vertical="center"/>
    </xf>
    <xf numFmtId="0" fontId="135" fillId="5" borderId="34" xfId="2341" applyFont="1" applyFill="1" applyBorder="1" applyAlignment="1">
      <alignment horizontal="center" vertical="center"/>
    </xf>
    <xf numFmtId="0" fontId="137" fillId="5" borderId="82" xfId="2341" applyFont="1" applyFill="1" applyBorder="1" applyAlignment="1">
      <alignment horizontal="center" vertical="center"/>
    </xf>
    <xf numFmtId="0" fontId="137" fillId="5" borderId="28" xfId="2341" applyFont="1" applyFill="1" applyBorder="1" applyAlignment="1">
      <alignment horizontal="center" vertical="center"/>
    </xf>
    <xf numFmtId="0" fontId="133" fillId="5" borderId="0" xfId="2341" applyFont="1" applyFill="1" applyBorder="1" applyAlignment="1">
      <alignment horizontal="center" vertical="center"/>
    </xf>
    <xf numFmtId="3" fontId="139" fillId="5" borderId="103" xfId="2325" applyNumberFormat="1" applyFont="1" applyFill="1" applyBorder="1" applyAlignment="1">
      <alignment horizontal="center" vertical="center"/>
    </xf>
    <xf numFmtId="3" fontId="139" fillId="5" borderId="70" xfId="2325" applyNumberFormat="1" applyFont="1" applyFill="1" applyBorder="1" applyAlignment="1">
      <alignment horizontal="center" vertical="center"/>
    </xf>
    <xf numFmtId="3" fontId="142" fillId="5" borderId="97" xfId="2325" applyNumberFormat="1" applyFont="1" applyFill="1" applyBorder="1" applyAlignment="1">
      <alignment horizontal="center" vertical="center"/>
    </xf>
    <xf numFmtId="3" fontId="142" fillId="5" borderId="98" xfId="2325" applyNumberFormat="1" applyFont="1" applyFill="1" applyBorder="1" applyAlignment="1">
      <alignment horizontal="center" vertical="center"/>
    </xf>
    <xf numFmtId="0" fontId="140" fillId="5" borderId="0" xfId="2325" applyFont="1" applyFill="1" applyAlignment="1">
      <alignment horizontal="center" vertical="center"/>
    </xf>
    <xf numFmtId="3" fontId="142" fillId="5" borderId="99" xfId="2325" applyNumberFormat="1" applyFont="1" applyFill="1" applyBorder="1" applyAlignment="1">
      <alignment horizontal="center" vertical="center" shrinkToFit="1"/>
    </xf>
    <xf numFmtId="3" fontId="142" fillId="5" borderId="100" xfId="2325" applyNumberFormat="1" applyFont="1" applyFill="1" applyBorder="1" applyAlignment="1">
      <alignment horizontal="center" vertical="center" shrinkToFit="1"/>
    </xf>
    <xf numFmtId="3" fontId="142" fillId="5" borderId="101" xfId="2325" applyNumberFormat="1" applyFont="1" applyFill="1" applyBorder="1" applyAlignment="1">
      <alignment horizontal="center" vertical="center"/>
    </xf>
    <xf numFmtId="3" fontId="142" fillId="5" borderId="102" xfId="2325" applyNumberFormat="1" applyFont="1" applyFill="1" applyBorder="1" applyAlignment="1">
      <alignment horizontal="center" vertical="center"/>
    </xf>
    <xf numFmtId="3" fontId="142" fillId="5" borderId="103" xfId="2325" applyNumberFormat="1" applyFont="1" applyFill="1" applyBorder="1" applyAlignment="1">
      <alignment horizontal="center" vertical="center"/>
    </xf>
    <xf numFmtId="3" fontId="142" fillId="5" borderId="70" xfId="2325" applyNumberFormat="1" applyFont="1" applyFill="1" applyBorder="1" applyAlignment="1">
      <alignment horizontal="center" vertical="center"/>
    </xf>
    <xf numFmtId="0" fontId="144" fillId="0" borderId="0" xfId="2326" applyFont="1" applyAlignment="1">
      <alignment horizontal="center" vertical="center"/>
    </xf>
    <xf numFmtId="0" fontId="145" fillId="0" borderId="0" xfId="2326" applyFont="1" applyAlignment="1"/>
    <xf numFmtId="261" fontId="112" fillId="8" borderId="0" xfId="0" applyNumberFormat="1" applyFont="1" applyFill="1" applyBorder="1" applyAlignment="1">
      <alignment horizontal="center" vertical="center"/>
    </xf>
    <xf numFmtId="4" fontId="112" fillId="8" borderId="0" xfId="0" applyNumberFormat="1" applyFont="1" applyFill="1" applyBorder="1" applyAlignment="1">
      <alignment horizontal="center" vertical="center"/>
    </xf>
    <xf numFmtId="249" fontId="112" fillId="8" borderId="0" xfId="0" applyNumberFormat="1" applyFont="1" applyFill="1" applyBorder="1" applyAlignment="1">
      <alignment horizontal="center" vertical="center"/>
    </xf>
    <xf numFmtId="3" fontId="112" fillId="8" borderId="0" xfId="0" applyNumberFormat="1" applyFont="1" applyFill="1" applyBorder="1" applyAlignment="1">
      <alignment horizontal="center" vertical="center"/>
    </xf>
    <xf numFmtId="261" fontId="114" fillId="5" borderId="0" xfId="2325" applyNumberFormat="1" applyFont="1" applyFill="1" applyAlignment="1">
      <alignment horizontal="center" vertical="center"/>
    </xf>
    <xf numFmtId="261" fontId="83" fillId="10" borderId="0" xfId="2325" applyNumberFormat="1" applyFont="1" applyFill="1" applyBorder="1" applyAlignment="1">
      <alignment horizontal="center" vertical="center"/>
    </xf>
    <xf numFmtId="261" fontId="112" fillId="8" borderId="0" xfId="0" applyNumberFormat="1" applyFont="1" applyFill="1" applyBorder="1" applyAlignment="1">
      <alignment horizontal="center" vertical="center" shrinkToFit="1"/>
    </xf>
    <xf numFmtId="261" fontId="117" fillId="5" borderId="0" xfId="2325" applyNumberFormat="1" applyFont="1" applyFill="1" applyBorder="1" applyAlignment="1">
      <alignment horizontal="center" vertical="center"/>
    </xf>
    <xf numFmtId="269" fontId="2" fillId="5" borderId="0" xfId="2325" applyNumberFormat="1" applyFont="1" applyFill="1" applyBorder="1" applyAlignment="1">
      <alignment horizontal="center" vertical="center" shrinkToFit="1"/>
    </xf>
    <xf numFmtId="269" fontId="83" fillId="5" borderId="0" xfId="2325" applyNumberFormat="1" applyFont="1" applyFill="1" applyBorder="1" applyAlignment="1">
      <alignment horizontal="center" vertical="center" shrinkToFit="1"/>
    </xf>
    <xf numFmtId="261" fontId="114" fillId="5" borderId="0" xfId="2325" applyNumberFormat="1" applyFont="1" applyFill="1" applyBorder="1" applyAlignment="1">
      <alignment horizontal="center" vertical="center"/>
    </xf>
    <xf numFmtId="4" fontId="83" fillId="5" borderId="0" xfId="2325" applyNumberFormat="1" applyFont="1" applyFill="1" applyBorder="1" applyAlignment="1">
      <alignment horizontal="center" vertical="center" shrinkToFit="1"/>
    </xf>
    <xf numFmtId="261" fontId="2" fillId="5" borderId="0" xfId="2325" applyNumberFormat="1" applyFont="1" applyFill="1" applyBorder="1" applyAlignment="1">
      <alignment horizontal="center" vertical="center" wrapText="1"/>
    </xf>
    <xf numFmtId="261" fontId="2" fillId="10" borderId="0" xfId="2325" applyNumberFormat="1" applyFont="1" applyFill="1" applyBorder="1" applyAlignment="1">
      <alignment horizontal="center" vertical="center"/>
    </xf>
    <xf numFmtId="261" fontId="2" fillId="5" borderId="0" xfId="2325" applyNumberFormat="1" applyFont="1" applyFill="1" applyBorder="1" applyAlignment="1">
      <alignment horizontal="center" vertical="center" shrinkToFit="1"/>
    </xf>
    <xf numFmtId="261" fontId="83" fillId="5" borderId="0" xfId="2325" applyNumberFormat="1" applyFont="1" applyFill="1" applyBorder="1" applyAlignment="1">
      <alignment horizontal="center" vertical="center" shrinkToFit="1"/>
    </xf>
    <xf numFmtId="261" fontId="2" fillId="5" borderId="0" xfId="2325" quotePrefix="1" applyNumberFormat="1" applyFont="1" applyFill="1" applyBorder="1" applyAlignment="1">
      <alignment horizontal="center" vertical="center"/>
    </xf>
    <xf numFmtId="261" fontId="83" fillId="5" borderId="54" xfId="2325" applyNumberFormat="1" applyFont="1" applyFill="1" applyBorder="1" applyAlignment="1">
      <alignment horizontal="center" vertical="center" shrinkToFit="1"/>
    </xf>
    <xf numFmtId="260" fontId="83" fillId="10" borderId="0" xfId="2325" applyNumberFormat="1" applyFont="1" applyFill="1" applyBorder="1" applyAlignment="1">
      <alignment horizontal="center" vertical="center"/>
    </xf>
    <xf numFmtId="260" fontId="83" fillId="5" borderId="0" xfId="2325" applyNumberFormat="1" applyFont="1" applyFill="1" applyBorder="1" applyAlignment="1">
      <alignment horizontal="center" vertical="center" shrinkToFit="1"/>
    </xf>
    <xf numFmtId="268" fontId="83" fillId="10" borderId="0" xfId="2325" applyNumberFormat="1" applyFont="1" applyFill="1" applyBorder="1" applyAlignment="1">
      <alignment horizontal="center" vertical="center"/>
    </xf>
    <xf numFmtId="261" fontId="110" fillId="8" borderId="0" xfId="0" applyNumberFormat="1" applyFont="1" applyFill="1" applyBorder="1" applyAlignment="1">
      <alignment horizontal="center" vertical="center"/>
    </xf>
    <xf numFmtId="0" fontId="82" fillId="5" borderId="0" xfId="2325" applyFont="1" applyFill="1" applyAlignment="1">
      <alignment horizontal="center" vertical="center"/>
    </xf>
    <xf numFmtId="0" fontId="80" fillId="5" borderId="0" xfId="2325" applyFill="1"/>
    <xf numFmtId="261" fontId="84" fillId="5" borderId="96" xfId="2325" applyNumberFormat="1" applyFont="1" applyFill="1" applyBorder="1" applyAlignment="1">
      <alignment horizontal="center" vertical="center"/>
    </xf>
    <xf numFmtId="261" fontId="84" fillId="5" borderId="8" xfId="2325" applyNumberFormat="1" applyFont="1" applyFill="1" applyBorder="1" applyAlignment="1">
      <alignment horizontal="center" vertical="center"/>
    </xf>
    <xf numFmtId="261" fontId="84" fillId="5" borderId="2" xfId="2325" applyNumberFormat="1" applyFont="1" applyFill="1" applyBorder="1" applyAlignment="1">
      <alignment horizontal="center" vertical="center"/>
    </xf>
    <xf numFmtId="261" fontId="84" fillId="5" borderId="54" xfId="2325" applyNumberFormat="1" applyFont="1" applyFill="1" applyBorder="1" applyAlignment="1">
      <alignment horizontal="center" vertical="center"/>
    </xf>
    <xf numFmtId="261" fontId="84" fillId="5" borderId="0" xfId="2325" applyNumberFormat="1" applyFont="1" applyFill="1" applyBorder="1" applyAlignment="1">
      <alignment horizontal="center" vertical="center"/>
    </xf>
    <xf numFmtId="261" fontId="84" fillId="10" borderId="0" xfId="2325" applyNumberFormat="1" applyFont="1" applyFill="1" applyBorder="1" applyAlignment="1">
      <alignment horizontal="center" vertical="center"/>
    </xf>
    <xf numFmtId="198" fontId="0" fillId="10" borderId="0" xfId="0" applyNumberFormat="1" applyFill="1" applyAlignment="1">
      <alignment horizontal="center" vertical="center"/>
    </xf>
    <xf numFmtId="0" fontId="82" fillId="0" borderId="0" xfId="2326" applyFont="1" applyAlignment="1">
      <alignment horizontal="center" vertical="center"/>
    </xf>
    <xf numFmtId="0" fontId="157" fillId="0" borderId="0" xfId="2326" applyAlignment="1"/>
    <xf numFmtId="260" fontId="112" fillId="5" borderId="24" xfId="0" applyNumberFormat="1" applyFont="1" applyFill="1" applyBorder="1" applyAlignment="1">
      <alignment vertical="center"/>
    </xf>
    <xf numFmtId="3" fontId="112" fillId="5" borderId="24" xfId="0" applyNumberFormat="1" applyFont="1" applyFill="1" applyBorder="1" applyAlignment="1">
      <alignment vertical="center"/>
    </xf>
    <xf numFmtId="261" fontId="112" fillId="5" borderId="24" xfId="0" applyNumberFormat="1" applyFont="1" applyFill="1" applyBorder="1" applyAlignment="1">
      <alignment vertical="center"/>
    </xf>
    <xf numFmtId="261" fontId="112" fillId="5" borderId="73" xfId="0" applyNumberFormat="1" applyFont="1" applyFill="1" applyBorder="1">
      <alignment vertical="center"/>
    </xf>
    <xf numFmtId="3" fontId="112" fillId="5" borderId="73" xfId="0" applyNumberFormat="1" applyFont="1" applyFill="1" applyBorder="1">
      <alignment vertical="center"/>
    </xf>
    <xf numFmtId="260" fontId="112" fillId="5" borderId="73" xfId="0" applyNumberFormat="1" applyFont="1" applyFill="1" applyBorder="1">
      <alignment vertical="center"/>
    </xf>
    <xf numFmtId="0" fontId="82" fillId="5" borderId="0" xfId="2326" applyFont="1" applyFill="1" applyAlignment="1">
      <alignment horizontal="center" vertical="center"/>
    </xf>
    <xf numFmtId="3" fontId="99" fillId="5" borderId="82" xfId="2326" applyNumberFormat="1" applyFont="1" applyFill="1" applyBorder="1" applyAlignment="1">
      <alignment horizontal="center" vertical="center"/>
    </xf>
    <xf numFmtId="3" fontId="99" fillId="5" borderId="8" xfId="2326" applyNumberFormat="1" applyFont="1" applyFill="1" applyBorder="1" applyAlignment="1">
      <alignment horizontal="center" vertical="center"/>
    </xf>
    <xf numFmtId="3" fontId="99" fillId="5" borderId="28" xfId="2326" applyNumberFormat="1" applyFont="1" applyFill="1" applyBorder="1" applyAlignment="1">
      <alignment horizontal="center" vertical="center"/>
    </xf>
    <xf numFmtId="0" fontId="80" fillId="5" borderId="60" xfId="2325" applyFill="1" applyBorder="1" applyAlignment="1">
      <alignment horizontal="center" vertical="center"/>
    </xf>
    <xf numFmtId="0" fontId="80" fillId="5" borderId="0" xfId="2325" applyFill="1" applyAlignment="1">
      <alignment horizontal="center" vertical="center"/>
    </xf>
    <xf numFmtId="0" fontId="80" fillId="5" borderId="64" xfId="2325" applyFill="1" applyBorder="1" applyAlignment="1">
      <alignment horizontal="center" vertical="center"/>
    </xf>
    <xf numFmtId="0" fontId="86" fillId="5" borderId="0" xfId="2325" applyFont="1" applyFill="1" applyAlignment="1">
      <alignment vertical="center"/>
    </xf>
    <xf numFmtId="190" fontId="0" fillId="5" borderId="0" xfId="0" applyNumberFormat="1" applyFill="1" applyAlignment="1">
      <alignment horizontal="center" vertical="center"/>
    </xf>
    <xf numFmtId="0" fontId="165" fillId="0" borderId="0" xfId="0" applyFont="1" applyAlignment="1">
      <alignment horizontal="left" vertical="center" wrapText="1"/>
    </xf>
    <xf numFmtId="0" fontId="165" fillId="0" borderId="0" xfId="0" applyFont="1" applyAlignment="1">
      <alignment horizontal="left" vertical="center"/>
    </xf>
    <xf numFmtId="0" fontId="127" fillId="0" borderId="0" xfId="2326" applyFont="1" applyAlignment="1">
      <alignment horizontal="center" vertical="center"/>
    </xf>
    <xf numFmtId="0" fontId="97" fillId="0" borderId="50" xfId="2326" applyFont="1" applyBorder="1" applyAlignment="1">
      <alignment horizontal="center" vertical="center"/>
    </xf>
    <xf numFmtId="0" fontId="97" fillId="0" borderId="0" xfId="2326" applyFont="1" applyAlignment="1">
      <alignment horizontal="center" vertical="center"/>
    </xf>
    <xf numFmtId="0" fontId="97" fillId="0" borderId="21" xfId="2326" applyFont="1" applyBorder="1" applyAlignment="1">
      <alignment horizontal="center" vertical="center"/>
    </xf>
    <xf numFmtId="0" fontId="128" fillId="0" borderId="0" xfId="2326" applyFont="1">
      <alignment vertical="center"/>
    </xf>
    <xf numFmtId="0" fontId="128" fillId="0" borderId="0" xfId="2326" applyFont="1" applyAlignment="1">
      <alignment horizontal="center" vertical="center"/>
    </xf>
    <xf numFmtId="0" fontId="126" fillId="0" borderId="0" xfId="2326" applyFont="1" applyAlignment="1">
      <alignment horizontal="center" vertical="center"/>
    </xf>
    <xf numFmtId="0" fontId="98" fillId="0" borderId="0" xfId="2326" applyFont="1" applyAlignment="1"/>
    <xf numFmtId="0" fontId="82" fillId="0" borderId="0" xfId="2325" applyFont="1" applyAlignment="1">
      <alignment horizontal="center" vertical="center"/>
    </xf>
    <xf numFmtId="0" fontId="80" fillId="0" borderId="0" xfId="2325"/>
    <xf numFmtId="0" fontId="105" fillId="5" borderId="0" xfId="2333" applyFont="1" applyFill="1" applyAlignment="1">
      <alignment horizontal="center" vertical="center"/>
    </xf>
    <xf numFmtId="0" fontId="107" fillId="5" borderId="0" xfId="2333" applyFont="1" applyFill="1" applyAlignment="1">
      <alignment horizontal="center" vertical="center"/>
    </xf>
    <xf numFmtId="0" fontId="92" fillId="5" borderId="0" xfId="2333" applyFont="1" applyFill="1" applyAlignment="1">
      <alignment horizontal="center" vertical="center"/>
    </xf>
    <xf numFmtId="0" fontId="92" fillId="5" borderId="0" xfId="2324" applyFont="1" applyFill="1" applyAlignment="1">
      <alignment horizontal="center" vertical="center"/>
    </xf>
    <xf numFmtId="265" fontId="108" fillId="5" borderId="1" xfId="2332" applyNumberFormat="1" applyFont="1" applyFill="1" applyBorder="1" applyAlignment="1">
      <alignment horizontal="center" vertical="center"/>
    </xf>
    <xf numFmtId="0" fontId="92" fillId="5" borderId="1" xfId="2324" applyFont="1" applyFill="1" applyBorder="1" applyAlignment="1">
      <alignment horizontal="center" vertical="center"/>
    </xf>
    <xf numFmtId="2" fontId="92" fillId="5" borderId="1" xfId="2324" applyNumberFormat="1" applyFont="1" applyFill="1" applyBorder="1" applyAlignment="1">
      <alignment horizontal="center" vertical="center"/>
    </xf>
    <xf numFmtId="264" fontId="108" fillId="5" borderId="1" xfId="2332" quotePrefix="1" applyNumberFormat="1" applyFont="1" applyFill="1" applyBorder="1" applyAlignment="1">
      <alignment horizontal="center" vertical="center"/>
    </xf>
    <xf numFmtId="0" fontId="107" fillId="6" borderId="1" xfId="2324" applyFont="1" applyFill="1" applyBorder="1" applyAlignment="1">
      <alignment horizontal="center" vertical="center"/>
    </xf>
    <xf numFmtId="0" fontId="108" fillId="5" borderId="0" xfId="2332" applyFont="1" applyFill="1" applyAlignment="1">
      <alignment horizontal="center" vertical="center"/>
    </xf>
    <xf numFmtId="264" fontId="108" fillId="5" borderId="0" xfId="2332" quotePrefix="1" applyNumberFormat="1" applyFont="1" applyFill="1" applyAlignment="1">
      <alignment horizontal="center" vertical="center"/>
    </xf>
    <xf numFmtId="263" fontId="92" fillId="5" borderId="0" xfId="2324" applyNumberFormat="1" applyFont="1" applyFill="1" applyAlignment="1">
      <alignment horizontal="center" vertical="center"/>
    </xf>
    <xf numFmtId="0" fontId="108" fillId="5" borderId="0" xfId="2332" applyFont="1" applyFill="1" applyBorder="1" applyAlignment="1">
      <alignment horizontal="center" vertical="center"/>
    </xf>
    <xf numFmtId="264" fontId="108" fillId="5" borderId="0" xfId="2332" quotePrefix="1" applyNumberFormat="1" applyFont="1" applyFill="1" applyBorder="1" applyAlignment="1">
      <alignment horizontal="center" vertical="center"/>
    </xf>
    <xf numFmtId="0" fontId="107" fillId="5" borderId="0" xfId="2333" applyFont="1" applyFill="1" applyBorder="1" applyAlignment="1">
      <alignment horizontal="center" vertical="center"/>
    </xf>
    <xf numFmtId="263" fontId="92" fillId="5" borderId="0" xfId="2324" applyNumberFormat="1" applyFont="1" applyFill="1" applyBorder="1" applyAlignment="1">
      <alignment horizontal="center" vertical="center"/>
    </xf>
    <xf numFmtId="263" fontId="92" fillId="0" borderId="0" xfId="2324" applyNumberFormat="1" applyFont="1" applyBorder="1" applyAlignment="1">
      <alignment horizontal="center" vertical="center"/>
    </xf>
    <xf numFmtId="0" fontId="129" fillId="0" borderId="0" xfId="2333" applyFont="1" applyAlignment="1">
      <alignment horizontal="center" vertical="center"/>
    </xf>
    <xf numFmtId="0" fontId="81" fillId="0" borderId="0" xfId="0" applyFont="1" applyAlignment="1">
      <alignment horizontal="center" vertical="center"/>
    </xf>
    <xf numFmtId="0" fontId="107" fillId="9" borderId="10" xfId="2324" applyFont="1" applyFill="1" applyBorder="1" applyAlignment="1">
      <alignment horizontal="center" vertical="center"/>
    </xf>
    <xf numFmtId="0" fontId="107" fillId="9" borderId="99" xfId="2324" applyFont="1" applyFill="1" applyBorder="1" applyAlignment="1">
      <alignment horizontal="center" vertical="center"/>
    </xf>
    <xf numFmtId="0" fontId="107" fillId="9" borderId="104" xfId="2324" applyFont="1" applyFill="1" applyBorder="1" applyAlignment="1">
      <alignment horizontal="center" vertical="center"/>
    </xf>
    <xf numFmtId="0" fontId="107" fillId="9" borderId="95" xfId="2324" applyFont="1" applyFill="1" applyBorder="1" applyAlignment="1">
      <alignment horizontal="center" vertical="center"/>
    </xf>
    <xf numFmtId="263" fontId="92" fillId="0" borderId="104" xfId="2324" applyNumberFormat="1" applyFont="1" applyBorder="1" applyAlignment="1">
      <alignment horizontal="center" vertical="center"/>
    </xf>
    <xf numFmtId="263" fontId="92" fillId="0" borderId="9" xfId="2324" applyNumberFormat="1" applyFont="1" applyBorder="1" applyAlignment="1">
      <alignment horizontal="center" vertical="center"/>
    </xf>
    <xf numFmtId="263" fontId="92" fillId="0" borderId="95" xfId="2324" applyNumberFormat="1" applyFont="1" applyBorder="1" applyAlignment="1">
      <alignment horizontal="center" vertical="center"/>
    </xf>
    <xf numFmtId="0" fontId="107" fillId="9" borderId="10" xfId="2333" applyFont="1" applyFill="1" applyBorder="1" applyAlignment="1">
      <alignment horizontal="center" vertical="center"/>
    </xf>
    <xf numFmtId="0" fontId="107" fillId="9" borderId="99" xfId="2333" applyFont="1" applyFill="1" applyBorder="1" applyAlignment="1">
      <alignment horizontal="center" vertical="center"/>
    </xf>
    <xf numFmtId="0" fontId="107" fillId="9" borderId="104" xfId="2333" applyFont="1" applyFill="1" applyBorder="1" applyAlignment="1">
      <alignment horizontal="center" vertical="center"/>
    </xf>
    <xf numFmtId="0" fontId="107" fillId="9" borderId="95" xfId="2333" applyFont="1" applyFill="1" applyBorder="1" applyAlignment="1">
      <alignment horizontal="center" vertical="center"/>
    </xf>
    <xf numFmtId="263" fontId="92" fillId="0" borderId="80" xfId="2324" applyNumberFormat="1" applyFont="1" applyBorder="1" applyAlignment="1">
      <alignment horizontal="center" vertical="center"/>
    </xf>
    <xf numFmtId="263" fontId="92" fillId="0" borderId="0" xfId="2324" applyNumberFormat="1" applyFont="1" applyAlignment="1">
      <alignment horizontal="center" vertical="center"/>
    </xf>
    <xf numFmtId="0" fontId="107" fillId="7" borderId="10" xfId="2333" applyFont="1" applyFill="1" applyBorder="1" applyAlignment="1">
      <alignment horizontal="center" vertical="center"/>
    </xf>
    <xf numFmtId="0" fontId="107" fillId="7" borderId="99" xfId="2333" applyFont="1" applyFill="1" applyBorder="1" applyAlignment="1">
      <alignment horizontal="center" vertical="center"/>
    </xf>
    <xf numFmtId="0" fontId="107" fillId="7" borderId="104" xfId="2333" applyFont="1" applyFill="1" applyBorder="1" applyAlignment="1">
      <alignment horizontal="center" vertical="center"/>
    </xf>
    <xf numFmtId="0" fontId="107" fillId="7" borderId="95" xfId="2333" applyFont="1" applyFill="1" applyBorder="1" applyAlignment="1">
      <alignment horizontal="center" vertical="center"/>
    </xf>
    <xf numFmtId="0" fontId="107" fillId="7" borderId="10" xfId="2324" applyFont="1" applyFill="1" applyBorder="1" applyAlignment="1">
      <alignment horizontal="center" vertical="center"/>
    </xf>
    <xf numFmtId="0" fontId="107" fillId="7" borderId="99" xfId="2324" applyFont="1" applyFill="1" applyBorder="1" applyAlignment="1">
      <alignment horizontal="center" vertical="center"/>
    </xf>
    <xf numFmtId="0" fontId="107" fillId="7" borderId="104" xfId="2324" applyFont="1" applyFill="1" applyBorder="1" applyAlignment="1">
      <alignment horizontal="center" vertical="center"/>
    </xf>
    <xf numFmtId="0" fontId="107" fillId="7" borderId="95" xfId="2324" applyFont="1" applyFill="1" applyBorder="1" applyAlignment="1">
      <alignment horizontal="center" vertical="center"/>
    </xf>
    <xf numFmtId="3" fontId="99" fillId="0" borderId="1" xfId="2326" applyNumberFormat="1" applyFont="1" applyBorder="1" applyAlignment="1">
      <alignment horizontal="center" vertical="center"/>
    </xf>
    <xf numFmtId="3" fontId="99" fillId="0" borderId="42" xfId="2326" applyNumberFormat="1" applyFont="1" applyBorder="1" applyAlignment="1">
      <alignment horizontal="center" vertical="center"/>
    </xf>
    <xf numFmtId="3" fontId="99" fillId="0" borderId="17" xfId="2326" applyNumberFormat="1" applyFont="1" applyBorder="1" applyAlignment="1">
      <alignment horizontal="center" vertical="center"/>
    </xf>
  </cellXfs>
  <cellStyles count="2348">
    <cellStyle name="          _x000d__x000a_386grabber=vga.3gr_x000d__x000a_" xfId="1"/>
    <cellStyle name="#,##0" xfId="2"/>
    <cellStyle name="$" xfId="3"/>
    <cellStyle name="$_db진흥" xfId="4"/>
    <cellStyle name="$_SE40" xfId="5"/>
    <cellStyle name="$_견적2" xfId="6"/>
    <cellStyle name="$_기아" xfId="7"/>
    <cellStyle name="(백분율)" xfId="8"/>
    <cellStyle name="(표준)" xfId="9"/>
    <cellStyle name="??&amp;O?&amp;H?_x0008__x000f__x0007_?_x0007__x0001__x0001_" xfId="10"/>
    <cellStyle name="??&amp;O?&amp;H?_x0008_??_x0007__x0001__x0001_" xfId="11"/>
    <cellStyle name="??&amp;쏗?뷐9_x0008__x0011__x0007_?_x0007__x0001__x0001_" xfId="12"/>
    <cellStyle name="??_?.????" xfId="13"/>
    <cellStyle name="?W?_laroux" xfId="14"/>
    <cellStyle name="?曹%U?&amp;H?_x0008__x001a__x0004_?_x0007__x0001__x0001_" xfId="15"/>
    <cellStyle name="_01.고려여주구미간(최종)" xfId="16"/>
    <cellStyle name="_01.고려여주구미간(최종)_2008년도 도로유지보수 연간단가(2공구)-계약" xfId="17"/>
    <cellStyle name="_02-15작업(건총)" xfId="18"/>
    <cellStyle name="_2-4.상반기실적부문별요약" xfId="19"/>
    <cellStyle name="_2-4.상반기실적부문별요약(표지및목차포함)" xfId="20"/>
    <cellStyle name="_2-4.상반기실적부문별요약(표지및목차포함)_1" xfId="21"/>
    <cellStyle name="_2-4.상반기실적부문별요약_1" xfId="22"/>
    <cellStyle name="_63.남광건설(구암주유소)" xfId="23"/>
    <cellStyle name="_'99상반기경영개선활동결과(게시용)" xfId="24"/>
    <cellStyle name="_Book1" xfId="25"/>
    <cellStyle name="_Book1_2008년도 도로유지보수 연간단가(2공구)-계약" xfId="26"/>
    <cellStyle name="_Book1_내역서(최초)" xfId="27"/>
    <cellStyle name="_Book1_내역서(최초)_2008년도 도로유지보수 연간단가(2공구)-계약" xfId="28"/>
    <cellStyle name="_Book1_설계내역서" xfId="29"/>
    <cellStyle name="_Book1_설계내역서(2차)" xfId="30"/>
    <cellStyle name="_Book1_설계내역서(2차)_2008년도 도로유지보수 연간단가(2공구)-계약" xfId="31"/>
    <cellStyle name="_Book1_설계내역서_2008년도 도로유지보수 연간단가(2공구)-계약" xfId="32"/>
    <cellStyle name="_Book2" xfId="33"/>
    <cellStyle name="_Book3" xfId="34"/>
    <cellStyle name="_P-(현리-신팔)" xfId="35"/>
    <cellStyle name="_P-(현리-신팔)_2008년도 도로유지보수 연간단가(2공구)-계약" xfId="36"/>
    <cellStyle name="_P-(현리-신팔)_내역서(최초)" xfId="37"/>
    <cellStyle name="_P-(현리-신팔)_내역서(최초)_2008년도 도로유지보수 연간단가(2공구)-계약" xfId="38"/>
    <cellStyle name="_P-(현리-신팔)_설계내역서" xfId="39"/>
    <cellStyle name="_P-(현리-신팔)_설계내역서(2차)" xfId="40"/>
    <cellStyle name="_P-(현리-신팔)_설계내역서(2차)_2008년도 도로유지보수 연간단가(2공구)-계약" xfId="41"/>
    <cellStyle name="_P-(현리-신팔)_설계내역서_2008년도 도로유지보수 연간단가(2공구)-계약" xfId="42"/>
    <cellStyle name="_p-하남강일1" xfId="43"/>
    <cellStyle name="_p-하남강일1_2008년도 도로유지보수 연간단가(2공구)-계약" xfId="44"/>
    <cellStyle name="_p-하남강일1_내역서(최초)" xfId="45"/>
    <cellStyle name="_p-하남강일1_내역서(최초)_2008년도 도로유지보수 연간단가(2공구)-계약" xfId="46"/>
    <cellStyle name="_p-하남강일1_설계내역서" xfId="47"/>
    <cellStyle name="_p-하남강일1_설계내역서(2차)" xfId="48"/>
    <cellStyle name="_p-하남강일1_설계내역서(2차)_2008년도 도로유지보수 연간단가(2공구)-계약" xfId="49"/>
    <cellStyle name="_p-하남강일1_설계내역서_2008년도 도로유지보수 연간단가(2공구)-계약" xfId="50"/>
    <cellStyle name="_RESULTS" xfId="51"/>
    <cellStyle name="_강릉대학술정보지원센터총괄(월드2낙찰)" xfId="52"/>
    <cellStyle name="_경영개선활동상반기실적(990708)" xfId="53"/>
    <cellStyle name="_경영개선활동상반기실적(990708)_1" xfId="54"/>
    <cellStyle name="_경영개선활동상반기실적(990708)_2" xfId="55"/>
    <cellStyle name="_경영개선활성화방안(990802)" xfId="56"/>
    <cellStyle name="_경영개선활성화방안(990802)_1" xfId="57"/>
    <cellStyle name="_고속국도제1호선한남~반포간확장공사(대동)" xfId="58"/>
    <cellStyle name="_공내역서-3(1)(1). 조경" xfId="59"/>
    <cellStyle name="_공문 " xfId="60"/>
    <cellStyle name="_공문 _내역서" xfId="61"/>
    <cellStyle name="_공문양식" xfId="62"/>
    <cellStyle name="_구암제_주식회사 홍익(하도급발송)" xfId="63"/>
    <cellStyle name="_구즉내역서" xfId="64"/>
    <cellStyle name="_국도23호선영암연소지구내역서" xfId="65"/>
    <cellStyle name="_국도38호선통리지구내역서" xfId="66"/>
    <cellStyle name="_국도42호선여량지구오르막차로" xfId="67"/>
    <cellStyle name="_금강Ⅱ지구김제2-2공구토목공사(동도)" xfId="68"/>
    <cellStyle name="_금구초.중 공 내역서0" xfId="69"/>
    <cellStyle name="_금천청소년수련관(토목林)" xfId="70"/>
    <cellStyle name="_기성검사원" xfId="71"/>
    <cellStyle name="_기성검사원_내역서" xfId="72"/>
    <cellStyle name="_기흥읍청사신축공사(조원)" xfId="73"/>
    <cellStyle name="_길동배수지건설공사(구보)" xfId="74"/>
    <cellStyle name="_김해분성고(동성)" xfId="75"/>
    <cellStyle name="_남동국민체육센타" xfId="76"/>
    <cellStyle name="_내덕중신축공사(서림하도급수정메일)" xfId="77"/>
    <cellStyle name="_내역서(최초)" xfId="78"/>
    <cellStyle name="_내역서(최초)_2008년도 도로유지보수 연간단가(2공구)-계약" xfId="79"/>
    <cellStyle name="_당동(청강)" xfId="80"/>
    <cellStyle name="_당동(청강디스켓1)" xfId="81"/>
    <cellStyle name="_대구사격장(화일작업)" xfId="82"/>
    <cellStyle name="_대전서붕고하도급" xfId="83"/>
    <cellStyle name="_대호지~석문간지방도확포장공사(신일)" xfId="84"/>
    <cellStyle name="_도급내역서(01년1월)" xfId="85"/>
    <cellStyle name="_도급내역서(01년1월)_2008년도 도로유지보수 연간단가(2공구)-계약" xfId="86"/>
    <cellStyle name="_도급내역서(최종)" xfId="87"/>
    <cellStyle name="_도급내역서(최종)_2008년도 도로유지보수 연간단가(2공구)-계약" xfId="88"/>
    <cellStyle name="_도로공사대전지사" xfId="89"/>
    <cellStyle name="_도암~강진도로확장공사(대국2)" xfId="90"/>
    <cellStyle name="_돈암중조경공내역" xfId="91"/>
    <cellStyle name="_동대문실내체육관(천마낙찰)" xfId="92"/>
    <cellStyle name="_동원꽃농원" xfId="93"/>
    <cellStyle name="_두계변전소하도급" xfId="94"/>
    <cellStyle name="_등촌고등총괄(동현하도급)" xfId="95"/>
    <cellStyle name="_마현~생창국도건설공사" xfId="96"/>
    <cellStyle name="_명암지-산성간" xfId="97"/>
    <cellStyle name="_미래관(조경)" xfId="98"/>
    <cellStyle name="_백석지구농촌용수개발사업(대원)" xfId="99"/>
    <cellStyle name="_별첨(계획서및실적서양식)" xfId="100"/>
    <cellStyle name="_별첨(계획서및실적서양식)_1" xfId="101"/>
    <cellStyle name="_보현초" xfId="102"/>
    <cellStyle name="_보현초(토+조)" xfId="103"/>
    <cellStyle name="_봉곡중내역서(대지건설)" xfId="104"/>
    <cellStyle name="_봉곡중총괄(대지완결)" xfId="105"/>
    <cellStyle name="_부대결과" xfId="106"/>
    <cellStyle name="_부대결과_2008년도 도로유지보수 연간단가(2공구)-계약" xfId="107"/>
    <cellStyle name="_부대결과_Book1" xfId="108"/>
    <cellStyle name="_부대결과_Book1_2008년도 도로유지보수 연간단가(2공구)-계약" xfId="109"/>
    <cellStyle name="_부대결과_Book1_내역서(최초)" xfId="110"/>
    <cellStyle name="_부대결과_Book1_내역서(최초)_2008년도 도로유지보수 연간단가(2공구)-계약" xfId="111"/>
    <cellStyle name="_부대결과_Book1_설계내역서" xfId="112"/>
    <cellStyle name="_부대결과_Book1_설계내역서(2차)" xfId="113"/>
    <cellStyle name="_부대결과_Book1_설계내역서(2차)_2008년도 도로유지보수 연간단가(2공구)-계약" xfId="114"/>
    <cellStyle name="_부대결과_Book1_설계내역서_2008년도 도로유지보수 연간단가(2공구)-계약" xfId="115"/>
    <cellStyle name="_부대결과_P-(현리-신팔)" xfId="116"/>
    <cellStyle name="_부대결과_P-(현리-신팔)_2008년도 도로유지보수 연간단가(2공구)-계약" xfId="117"/>
    <cellStyle name="_부대결과_P-(현리-신팔)_내역서(최초)" xfId="118"/>
    <cellStyle name="_부대결과_P-(현리-신팔)_내역서(최초)_2008년도 도로유지보수 연간단가(2공구)-계약" xfId="119"/>
    <cellStyle name="_부대결과_P-(현리-신팔)_설계내역서" xfId="120"/>
    <cellStyle name="_부대결과_P-(현리-신팔)_설계내역서(2차)" xfId="121"/>
    <cellStyle name="_부대결과_P-(현리-신팔)_설계내역서(2차)_2008년도 도로유지보수 연간단가(2공구)-계약" xfId="122"/>
    <cellStyle name="_부대결과_P-(현리-신팔)_설계내역서_2008년도 도로유지보수 연간단가(2공구)-계약" xfId="123"/>
    <cellStyle name="_부대결과_내역서(최초)" xfId="124"/>
    <cellStyle name="_부대결과_내역서(최초)_2008년도 도로유지보수 연간단가(2공구)-계약" xfId="125"/>
    <cellStyle name="_부대결과_설계내역서" xfId="126"/>
    <cellStyle name="_부대결과_설계내역서(2차)" xfId="127"/>
    <cellStyle name="_부대결과_설계내역서(2차)_2008년도 도로유지보수 연간단가(2공구)-계약" xfId="128"/>
    <cellStyle name="_부대결과_설계내역서_2008년도 도로유지보수 연간단가(2공구)-계약" xfId="129"/>
    <cellStyle name="_부대결과_현리-신팔도로설계" xfId="130"/>
    <cellStyle name="_부대결과_현리-신팔도로설계_2008년도 도로유지보수 연간단가(2공구)-계약" xfId="131"/>
    <cellStyle name="_부대결과_현리-신팔도로설계_내역서(최초)" xfId="132"/>
    <cellStyle name="_부대결과_현리-신팔도로설계_내역서(최초)_2008년도 도로유지보수 연간단가(2공구)-계약" xfId="133"/>
    <cellStyle name="_부대결과_현리-신팔도로설계_설계내역서" xfId="134"/>
    <cellStyle name="_부대결과_현리-신팔도로설계_설계내역서(2차)" xfId="135"/>
    <cellStyle name="_부대결과_현리-신팔도로설계_설계내역서(2차)_2008년도 도로유지보수 연간단가(2공구)-계약" xfId="136"/>
    <cellStyle name="_부대결과_현리-신팔도로설계_설계내역서_2008년도 도로유지보수 연간단가(2공구)-계약" xfId="137"/>
    <cellStyle name="_부대입찰특별조건및내역송부(최저가)" xfId="138"/>
    <cellStyle name="_부대입찰특별조건및내역송부(최저가)_2008년도 도로유지보수 연간단가(2공구)-계약" xfId="139"/>
    <cellStyle name="_부대입찰특별조건및내역송부(최저가)_Book1" xfId="140"/>
    <cellStyle name="_부대입찰특별조건및내역송부(최저가)_Book1_2008년도 도로유지보수 연간단가(2공구)-계약" xfId="141"/>
    <cellStyle name="_부대입찰특별조건및내역송부(최저가)_Book1_내역서(최초)" xfId="142"/>
    <cellStyle name="_부대입찰특별조건및내역송부(최저가)_Book1_내역서(최초)_2008년도 도로유지보수 연간단가(2공구)-계약" xfId="143"/>
    <cellStyle name="_부대입찰특별조건및내역송부(최저가)_Book1_설계내역서" xfId="144"/>
    <cellStyle name="_부대입찰특별조건및내역송부(최저가)_Book1_설계내역서(2차)" xfId="145"/>
    <cellStyle name="_부대입찰특별조건및내역송부(최저가)_Book1_설계내역서(2차)_2008년도 도로유지보수 연간단가(2공구)-계약" xfId="146"/>
    <cellStyle name="_부대입찰특별조건및내역송부(최저가)_Book1_설계내역서_2008년도 도로유지보수 연간단가(2공구)-계약" xfId="147"/>
    <cellStyle name="_부대입찰특별조건및내역송부(최저가)_P-(현리-신팔)" xfId="148"/>
    <cellStyle name="_부대입찰특별조건및내역송부(최저가)_P-(현리-신팔)_2008년도 도로유지보수 연간단가(2공구)-계약" xfId="149"/>
    <cellStyle name="_부대입찰특별조건및내역송부(최저가)_P-(현리-신팔)_내역서(최초)" xfId="150"/>
    <cellStyle name="_부대입찰특별조건및내역송부(최저가)_P-(현리-신팔)_내역서(최초)_2008년도 도로유지보수 연간단가(2공구)-계약" xfId="151"/>
    <cellStyle name="_부대입찰특별조건및내역송부(최저가)_P-(현리-신팔)_설계내역서" xfId="152"/>
    <cellStyle name="_부대입찰특별조건및내역송부(최저가)_P-(현리-신팔)_설계내역서(2차)" xfId="153"/>
    <cellStyle name="_부대입찰특별조건및내역송부(최저가)_P-(현리-신팔)_설계내역서(2차)_2008년도 도로유지보수 연간단가(2공구)-계약" xfId="154"/>
    <cellStyle name="_부대입찰특별조건및내역송부(최저가)_P-(현리-신팔)_설계내역서_2008년도 도로유지보수 연간단가(2공구)-계약" xfId="155"/>
    <cellStyle name="_부대입찰특별조건및내역송부(최저가)_내역서(최초)" xfId="156"/>
    <cellStyle name="_부대입찰특별조건및내역송부(최저가)_내역서(최초)_2008년도 도로유지보수 연간단가(2공구)-계약" xfId="157"/>
    <cellStyle name="_부대입찰특별조건및내역송부(최저가)_부대결과" xfId="158"/>
    <cellStyle name="_부대입찰특별조건및내역송부(최저가)_부대결과_2008년도 도로유지보수 연간단가(2공구)-계약" xfId="159"/>
    <cellStyle name="_부대입찰특별조건및내역송부(최저가)_부대결과_Book1" xfId="160"/>
    <cellStyle name="_부대입찰특별조건및내역송부(최저가)_부대결과_Book1_2008년도 도로유지보수 연간단가(2공구)-계약" xfId="161"/>
    <cellStyle name="_부대입찰특별조건및내역송부(최저가)_부대결과_Book1_내역서(최초)" xfId="162"/>
    <cellStyle name="_부대입찰특별조건및내역송부(최저가)_부대결과_Book1_내역서(최초)_2008년도 도로유지보수 연간단가(2공구)-계약" xfId="163"/>
    <cellStyle name="_부대입찰특별조건및내역송부(최저가)_부대결과_Book1_설계내역서" xfId="164"/>
    <cellStyle name="_부대입찰특별조건및내역송부(최저가)_부대결과_Book1_설계내역서(2차)" xfId="165"/>
    <cellStyle name="_부대입찰특별조건및내역송부(최저가)_부대결과_Book1_설계내역서(2차)_2008년도 도로유지보수 연간단가(2공구)-계약" xfId="166"/>
    <cellStyle name="_부대입찰특별조건및내역송부(최저가)_부대결과_Book1_설계내역서_2008년도 도로유지보수 연간단가(2공구)-계약" xfId="167"/>
    <cellStyle name="_부대입찰특별조건및내역송부(최저가)_부대결과_P-(현리-신팔)" xfId="168"/>
    <cellStyle name="_부대입찰특별조건및내역송부(최저가)_부대결과_P-(현리-신팔)_2008년도 도로유지보수 연간단가(2공구)-계약" xfId="169"/>
    <cellStyle name="_부대입찰특별조건및내역송부(최저가)_부대결과_P-(현리-신팔)_내역서(최초)" xfId="170"/>
    <cellStyle name="_부대입찰특별조건및내역송부(최저가)_부대결과_P-(현리-신팔)_내역서(최초)_2008년도 도로유지보수 연간단가(2공구)-계약" xfId="171"/>
    <cellStyle name="_부대입찰특별조건및내역송부(최저가)_부대결과_P-(현리-신팔)_설계내역서" xfId="172"/>
    <cellStyle name="_부대입찰특별조건및내역송부(최저가)_부대결과_P-(현리-신팔)_설계내역서(2차)" xfId="173"/>
    <cellStyle name="_부대입찰특별조건및내역송부(최저가)_부대결과_P-(현리-신팔)_설계내역서(2차)_2008년도 도로유지보수 연간단가(2공구)-계약" xfId="174"/>
    <cellStyle name="_부대입찰특별조건및내역송부(최저가)_부대결과_P-(현리-신팔)_설계내역서_2008년도 도로유지보수 연간단가(2공구)-계약" xfId="175"/>
    <cellStyle name="_부대입찰특별조건및내역송부(최저가)_부대결과_내역서(최초)" xfId="176"/>
    <cellStyle name="_부대입찰특별조건및내역송부(최저가)_부대결과_내역서(최초)_2008년도 도로유지보수 연간단가(2공구)-계약" xfId="177"/>
    <cellStyle name="_부대입찰특별조건및내역송부(최저가)_부대결과_설계내역서" xfId="178"/>
    <cellStyle name="_부대입찰특별조건및내역송부(최저가)_부대결과_설계내역서(2차)" xfId="179"/>
    <cellStyle name="_부대입찰특별조건및내역송부(최저가)_부대결과_설계내역서(2차)_2008년도 도로유지보수 연간단가(2공구)-계약" xfId="180"/>
    <cellStyle name="_부대입찰특별조건및내역송부(최저가)_부대결과_설계내역서_2008년도 도로유지보수 연간단가(2공구)-계약" xfId="181"/>
    <cellStyle name="_부대입찰특별조건및내역송부(최저가)_부대결과_현리-신팔도로설계" xfId="182"/>
    <cellStyle name="_부대입찰특별조건및내역송부(최저가)_부대결과_현리-신팔도로설계_2008년도 도로유지보수 연간단가(2공구)-계약" xfId="183"/>
    <cellStyle name="_부대입찰특별조건및내역송부(최저가)_부대결과_현리-신팔도로설계_내역서(최초)" xfId="184"/>
    <cellStyle name="_부대입찰특별조건및내역송부(최저가)_부대결과_현리-신팔도로설계_내역서(최초)_2008년도 도로유지보수 연간단가(2공구)-계약" xfId="185"/>
    <cellStyle name="_부대입찰특별조건및내역송부(최저가)_부대결과_현리-신팔도로설계_설계내역서" xfId="186"/>
    <cellStyle name="_부대입찰특별조건및내역송부(최저가)_부대결과_현리-신팔도로설계_설계내역서(2차)" xfId="187"/>
    <cellStyle name="_부대입찰특별조건및내역송부(최저가)_부대결과_현리-신팔도로설계_설계내역서(2차)_2008년도 도로유지보수 연간단가(2공구)-계약" xfId="188"/>
    <cellStyle name="_부대입찰특별조건및내역송부(최저가)_부대결과_현리-신팔도로설계_설계내역서_2008년도 도로유지보수 연간단가(2공구)-계약" xfId="189"/>
    <cellStyle name="_부대입찰특별조건및내역송부(최저가)_설계내역서" xfId="190"/>
    <cellStyle name="_부대입찰특별조건및내역송부(최저가)_설계내역서(2차)" xfId="191"/>
    <cellStyle name="_부대입찰특별조건및내역송부(최저가)_설계내역서(2차)_2008년도 도로유지보수 연간단가(2공구)-계약" xfId="192"/>
    <cellStyle name="_부대입찰특별조건및내역송부(최저가)_설계내역서_2008년도 도로유지보수 연간단가(2공구)-계약" xfId="193"/>
    <cellStyle name="_부대입찰특별조건및내역송부(최저가)_현리-신팔도로설계" xfId="194"/>
    <cellStyle name="_부대입찰특별조건및내역송부(최저가)_현리-신팔도로설계_2008년도 도로유지보수 연간단가(2공구)-계약" xfId="195"/>
    <cellStyle name="_부대입찰특별조건및내역송부(최저가)_현리-신팔도로설계_내역서(최초)" xfId="196"/>
    <cellStyle name="_부대입찰특별조건및내역송부(최저가)_현리-신팔도로설계_내역서(최초)_2008년도 도로유지보수 연간단가(2공구)-계약" xfId="197"/>
    <cellStyle name="_부대입찰특별조건및내역송부(최저가)_현리-신팔도로설계_설계내역서" xfId="198"/>
    <cellStyle name="_부대입찰특별조건및내역송부(최저가)_현리-신팔도로설계_설계내역서(2차)" xfId="199"/>
    <cellStyle name="_부대입찰특별조건및내역송부(최저가)_현리-신팔도로설계_설계내역서(2차)_2008년도 도로유지보수 연간단가(2공구)-계약" xfId="200"/>
    <cellStyle name="_부대입찰특별조건및내역송부(최저가)_현리-신팔도로설계_설계내역서_2008년도 도로유지보수 연간단가(2공구)-계약" xfId="201"/>
    <cellStyle name="_부대입찰확약서" xfId="202"/>
    <cellStyle name="_부림제(혁성종합)" xfId="203"/>
    <cellStyle name="_부산진초개축공사(대지하도급원본)" xfId="204"/>
    <cellStyle name="_부산해사고(100%)" xfId="205"/>
    <cellStyle name="_사유서" xfId="206"/>
    <cellStyle name="_사유서_내역서" xfId="207"/>
    <cellStyle name="_상리~사천간국도4차로공사내역" xfId="208"/>
    <cellStyle name="_새들초등학교(동성)" xfId="209"/>
    <cellStyle name="_서울대학교사범대교육정보관(에스와이비작업수정)" xfId="210"/>
    <cellStyle name="_서울대학교사범대교육정보관(에스와이비작업완료)" xfId="211"/>
    <cellStyle name="_서울도림초등학교(신한디스켓)" xfId="212"/>
    <cellStyle name="_서울염경초등학교하도급작업(천호작업)" xfId="213"/>
    <cellStyle name="_서울화일초(덕동)" xfId="214"/>
    <cellStyle name="_서창초" xfId="215"/>
    <cellStyle name="_석수고" xfId="216"/>
    <cellStyle name="_설계내역서" xfId="217"/>
    <cellStyle name="_설계내역서(2차)" xfId="218"/>
    <cellStyle name="_설계내역서(2차)_2008년도 도로유지보수 연간단가(2공구)-계약" xfId="219"/>
    <cellStyle name="_설계내역서_2008년도 도로유지보수 연간단가(2공구)-계약" xfId="220"/>
    <cellStyle name="_성덕초,명진초,신길(토목)" xfId="221"/>
    <cellStyle name="_성산배수지건설공사(덕동)" xfId="222"/>
    <cellStyle name="_송산고(백산하도급포함)" xfId="223"/>
    <cellStyle name="_수도권매립지" xfId="224"/>
    <cellStyle name="_수도권매립지하도급(명도)" xfId="225"/>
    <cellStyle name="_수량제목" xfId="226"/>
    <cellStyle name="_수량제목_내역서" xfId="227"/>
    <cellStyle name="_수정갑지" xfId="228"/>
    <cellStyle name="_실행진짜" xfId="229"/>
    <cellStyle name="_실행진짜_2008년도 도로유지보수 연간단가(2공구)-계약" xfId="230"/>
    <cellStyle name="_실행진짜_시행계획보고(중앙선6공구)" xfId="231"/>
    <cellStyle name="_실행진짜_시행계획보고(중앙선6공구)_2008년도 도로유지보수 연간단가(2공구)-계약" xfId="232"/>
    <cellStyle name="_양식" xfId="233"/>
    <cellStyle name="_양식_1" xfId="234"/>
    <cellStyle name="_양식_2" xfId="235"/>
    <cellStyle name="_염경초(토목)" xfId="236"/>
    <cellStyle name="_염경초공내역서(건축,토목,조경,기계)" xfId="237"/>
    <cellStyle name="_옥련고총괄(100%)" xfId="238"/>
    <cellStyle name="_온양용화중하도급작업" xfId="239"/>
    <cellStyle name="_왕가봉정비공사" xfId="240"/>
    <cellStyle name="_용화고등학교연습" xfId="241"/>
    <cellStyle name="_용화고등학교하도급(명신)" xfId="242"/>
    <cellStyle name="_울진군폐기물처리시설" xfId="243"/>
    <cellStyle name="_유첨3(서식)" xfId="244"/>
    <cellStyle name="_유첨3(서식)_1" xfId="245"/>
    <cellStyle name="_은평공원테니스장정비공사" xfId="246"/>
    <cellStyle name="_인원계획표 " xfId="247"/>
    <cellStyle name="_인원계획표 _2008년도 도로유지보수 연간단가(2공구)-계약" xfId="248"/>
    <cellStyle name="_인원계획표 _Book1" xfId="249"/>
    <cellStyle name="_인원계획표 _Book1_2008년도 도로유지보수 연간단가(2공구)-계약" xfId="250"/>
    <cellStyle name="_인원계획표 _Book1_내역서(최초)" xfId="251"/>
    <cellStyle name="_인원계획표 _Book1_내역서(최초)_2008년도 도로유지보수 연간단가(2공구)-계약" xfId="252"/>
    <cellStyle name="_인원계획표 _Book1_설계내역서" xfId="253"/>
    <cellStyle name="_인원계획표 _Book1_설계내역서(2차)" xfId="254"/>
    <cellStyle name="_인원계획표 _Book1_설계내역서(2차)_2008년도 도로유지보수 연간단가(2공구)-계약" xfId="255"/>
    <cellStyle name="_인원계획표 _Book1_설계내역서_2008년도 도로유지보수 연간단가(2공구)-계약" xfId="256"/>
    <cellStyle name="_인원계획표 _P-(현리-신팔)" xfId="257"/>
    <cellStyle name="_인원계획표 _P-(현리-신팔)_2008년도 도로유지보수 연간단가(2공구)-계약" xfId="258"/>
    <cellStyle name="_인원계획표 _P-(현리-신팔)_내역서(최초)" xfId="259"/>
    <cellStyle name="_인원계획표 _P-(현리-신팔)_내역서(최초)_2008년도 도로유지보수 연간단가(2공구)-계약" xfId="260"/>
    <cellStyle name="_인원계획표 _P-(현리-신팔)_설계내역서" xfId="261"/>
    <cellStyle name="_인원계획표 _P-(현리-신팔)_설계내역서(2차)" xfId="262"/>
    <cellStyle name="_인원계획표 _P-(현리-신팔)_설계내역서(2차)_2008년도 도로유지보수 연간단가(2공구)-계약" xfId="263"/>
    <cellStyle name="_인원계획표 _P-(현리-신팔)_설계내역서_2008년도 도로유지보수 연간단가(2공구)-계약" xfId="264"/>
    <cellStyle name="_인원계획표 _p-하남강일1" xfId="265"/>
    <cellStyle name="_인원계획표 _p-하남강일1_2008년도 도로유지보수 연간단가(2공구)-계약" xfId="266"/>
    <cellStyle name="_인원계획표 _p-하남강일1_내역서(최초)" xfId="267"/>
    <cellStyle name="_인원계획표 _p-하남강일1_내역서(최초)_2008년도 도로유지보수 연간단가(2공구)-계약" xfId="268"/>
    <cellStyle name="_인원계획표 _p-하남강일1_설계내역서" xfId="269"/>
    <cellStyle name="_인원계획표 _p-하남강일1_설계내역서(2차)" xfId="270"/>
    <cellStyle name="_인원계획표 _p-하남강일1_설계내역서(2차)_2008년도 도로유지보수 연간단가(2공구)-계약" xfId="271"/>
    <cellStyle name="_인원계획표 _p-하남강일1_설계내역서_2008년도 도로유지보수 연간단가(2공구)-계약" xfId="272"/>
    <cellStyle name="_인원계획표 _내역서(최초)" xfId="273"/>
    <cellStyle name="_인원계획표 _내역서(최초)_2008년도 도로유지보수 연간단가(2공구)-계약" xfId="274"/>
    <cellStyle name="_인원계획표 _도급내역서(01년1월)" xfId="275"/>
    <cellStyle name="_인원계획표 _도급내역서(01년1월)_2008년도 도로유지보수 연간단가(2공구)-계약" xfId="276"/>
    <cellStyle name="_인원계획표 _도급내역서(최종)" xfId="277"/>
    <cellStyle name="_인원계획표 _도급내역서(최종)_2008년도 도로유지보수 연간단가(2공구)-계약" xfId="278"/>
    <cellStyle name="_인원계획표 _부대결과" xfId="279"/>
    <cellStyle name="_인원계획표 _부대결과_2008년도 도로유지보수 연간단가(2공구)-계약" xfId="280"/>
    <cellStyle name="_인원계획표 _부대결과_Book1" xfId="281"/>
    <cellStyle name="_인원계획표 _부대결과_Book1_2008년도 도로유지보수 연간단가(2공구)-계약" xfId="282"/>
    <cellStyle name="_인원계획표 _부대결과_Book1_내역서(최초)" xfId="283"/>
    <cellStyle name="_인원계획표 _부대결과_Book1_내역서(최초)_2008년도 도로유지보수 연간단가(2공구)-계약" xfId="284"/>
    <cellStyle name="_인원계획표 _부대결과_Book1_설계내역서" xfId="285"/>
    <cellStyle name="_인원계획표 _부대결과_Book1_설계내역서(2차)" xfId="286"/>
    <cellStyle name="_인원계획표 _부대결과_Book1_설계내역서(2차)_2008년도 도로유지보수 연간단가(2공구)-계약" xfId="287"/>
    <cellStyle name="_인원계획표 _부대결과_Book1_설계내역서_2008년도 도로유지보수 연간단가(2공구)-계약" xfId="288"/>
    <cellStyle name="_인원계획표 _부대결과_P-(현리-신팔)" xfId="289"/>
    <cellStyle name="_인원계획표 _부대결과_P-(현리-신팔)_2008년도 도로유지보수 연간단가(2공구)-계약" xfId="290"/>
    <cellStyle name="_인원계획표 _부대결과_P-(현리-신팔)_내역서(최초)" xfId="291"/>
    <cellStyle name="_인원계획표 _부대결과_P-(현리-신팔)_내역서(최초)_2008년도 도로유지보수 연간단가(2공구)-계약" xfId="292"/>
    <cellStyle name="_인원계획표 _부대결과_P-(현리-신팔)_설계내역서" xfId="293"/>
    <cellStyle name="_인원계획표 _부대결과_P-(현리-신팔)_설계내역서(2차)" xfId="294"/>
    <cellStyle name="_인원계획표 _부대결과_P-(현리-신팔)_설계내역서(2차)_2008년도 도로유지보수 연간단가(2공구)-계약" xfId="295"/>
    <cellStyle name="_인원계획표 _부대결과_P-(현리-신팔)_설계내역서_2008년도 도로유지보수 연간단가(2공구)-계약" xfId="296"/>
    <cellStyle name="_인원계획표 _부대결과_내역서(최초)" xfId="297"/>
    <cellStyle name="_인원계획표 _부대결과_내역서(최초)_2008년도 도로유지보수 연간단가(2공구)-계약" xfId="298"/>
    <cellStyle name="_인원계획표 _부대결과_설계내역서" xfId="299"/>
    <cellStyle name="_인원계획표 _부대결과_설계내역서(2차)" xfId="300"/>
    <cellStyle name="_인원계획표 _부대결과_설계내역서(2차)_2008년도 도로유지보수 연간단가(2공구)-계약" xfId="301"/>
    <cellStyle name="_인원계획표 _부대결과_설계내역서_2008년도 도로유지보수 연간단가(2공구)-계약" xfId="302"/>
    <cellStyle name="_인원계획표 _부대결과_현리-신팔도로설계" xfId="303"/>
    <cellStyle name="_인원계획표 _부대결과_현리-신팔도로설계_2008년도 도로유지보수 연간단가(2공구)-계약" xfId="304"/>
    <cellStyle name="_인원계획표 _부대결과_현리-신팔도로설계_내역서(최초)" xfId="305"/>
    <cellStyle name="_인원계획표 _부대결과_현리-신팔도로설계_내역서(최초)_2008년도 도로유지보수 연간단가(2공구)-계약" xfId="306"/>
    <cellStyle name="_인원계획표 _부대결과_현리-신팔도로설계_설계내역서" xfId="307"/>
    <cellStyle name="_인원계획표 _부대결과_현리-신팔도로설계_설계내역서(2차)" xfId="308"/>
    <cellStyle name="_인원계획표 _부대결과_현리-신팔도로설계_설계내역서(2차)_2008년도 도로유지보수 연간단가(2공구)-계약" xfId="309"/>
    <cellStyle name="_인원계획표 _부대결과_현리-신팔도로설계_설계내역서_2008년도 도로유지보수 연간단가(2공구)-계약" xfId="310"/>
    <cellStyle name="_인원계획표 _부대입찰특별조건및내역송부(최저가)" xfId="311"/>
    <cellStyle name="_인원계획표 _부대입찰특별조건및내역송부(최저가)_2008년도 도로유지보수 연간단가(2공구)-계약" xfId="312"/>
    <cellStyle name="_인원계획표 _부대입찰특별조건및내역송부(최저가)_Book1" xfId="313"/>
    <cellStyle name="_인원계획표 _부대입찰특별조건및내역송부(최저가)_Book1_2008년도 도로유지보수 연간단가(2공구)-계약" xfId="314"/>
    <cellStyle name="_인원계획표 _부대입찰특별조건및내역송부(최저가)_Book1_내역서(최초)" xfId="315"/>
    <cellStyle name="_인원계획표 _부대입찰특별조건및내역송부(최저가)_Book1_내역서(최초)_2008년도 도로유지보수 연간단가(2공구)-계약" xfId="316"/>
    <cellStyle name="_인원계획표 _부대입찰특별조건및내역송부(최저가)_Book1_설계내역서" xfId="317"/>
    <cellStyle name="_인원계획표 _부대입찰특별조건및내역송부(최저가)_Book1_설계내역서(2차)" xfId="318"/>
    <cellStyle name="_인원계획표 _부대입찰특별조건및내역송부(최저가)_Book1_설계내역서(2차)_2008년도 도로유지보수 연간단가(2공구)-계약" xfId="319"/>
    <cellStyle name="_인원계획표 _부대입찰특별조건및내역송부(최저가)_Book1_설계내역서_2008년도 도로유지보수 연간단가(2공구)-계약" xfId="320"/>
    <cellStyle name="_인원계획표 _부대입찰특별조건및내역송부(최저가)_P-(현리-신팔)" xfId="321"/>
    <cellStyle name="_인원계획표 _부대입찰특별조건및내역송부(최저가)_P-(현리-신팔)_2008년도 도로유지보수 연간단가(2공구)-계약" xfId="322"/>
    <cellStyle name="_인원계획표 _부대입찰특별조건및내역송부(최저가)_P-(현리-신팔)_내역서(최초)" xfId="323"/>
    <cellStyle name="_인원계획표 _부대입찰특별조건및내역송부(최저가)_P-(현리-신팔)_내역서(최초)_2008년도 도로유지보수 연간단가(2공구)-계약" xfId="324"/>
    <cellStyle name="_인원계획표 _부대입찰특별조건및내역송부(최저가)_P-(현리-신팔)_설계내역서" xfId="325"/>
    <cellStyle name="_인원계획표 _부대입찰특별조건및내역송부(최저가)_P-(현리-신팔)_설계내역서(2차)" xfId="326"/>
    <cellStyle name="_인원계획표 _부대입찰특별조건및내역송부(최저가)_P-(현리-신팔)_설계내역서(2차)_2008년도 도로유지보수 연간단가(2공구)-계약" xfId="327"/>
    <cellStyle name="_인원계획표 _부대입찰특별조건및내역송부(최저가)_P-(현리-신팔)_설계내역서_2008년도 도로유지보수 연간단가(2공구)-계약" xfId="328"/>
    <cellStyle name="_인원계획표 _부대입찰특별조건및내역송부(최저가)_내역서(최초)" xfId="329"/>
    <cellStyle name="_인원계획표 _부대입찰특별조건및내역송부(최저가)_내역서(최초)_2008년도 도로유지보수 연간단가(2공구)-계약" xfId="330"/>
    <cellStyle name="_인원계획표 _부대입찰특별조건및내역송부(최저가)_부대결과" xfId="331"/>
    <cellStyle name="_인원계획표 _부대입찰특별조건및내역송부(최저가)_부대결과_2008년도 도로유지보수 연간단가(2공구)-계약" xfId="332"/>
    <cellStyle name="_인원계획표 _부대입찰특별조건및내역송부(최저가)_부대결과_Book1" xfId="333"/>
    <cellStyle name="_인원계획표 _부대입찰특별조건및내역송부(최저가)_부대결과_Book1_2008년도 도로유지보수 연간단가(2공구)-계약" xfId="334"/>
    <cellStyle name="_인원계획표 _부대입찰특별조건및내역송부(최저가)_부대결과_Book1_내역서(최초)" xfId="335"/>
    <cellStyle name="_인원계획표 _부대입찰특별조건및내역송부(최저가)_부대결과_Book1_내역서(최초)_2008년도 도로유지보수 연간단가(2공구)-계약" xfId="336"/>
    <cellStyle name="_인원계획표 _부대입찰특별조건및내역송부(최저가)_부대결과_Book1_설계내역서" xfId="337"/>
    <cellStyle name="_인원계획표 _부대입찰특별조건및내역송부(최저가)_부대결과_Book1_설계내역서(2차)" xfId="338"/>
    <cellStyle name="_인원계획표 _부대입찰특별조건및내역송부(최저가)_부대결과_Book1_설계내역서(2차)_2008년도 도로유지보수 연간단가(2공구)-계약" xfId="339"/>
    <cellStyle name="_인원계획표 _부대입찰특별조건및내역송부(최저가)_부대결과_Book1_설계내역서_2008년도 도로유지보수 연간단가(2공구)-계약" xfId="340"/>
    <cellStyle name="_인원계획표 _부대입찰특별조건및내역송부(최저가)_부대결과_P-(현리-신팔)" xfId="341"/>
    <cellStyle name="_인원계획표 _부대입찰특별조건및내역송부(최저가)_부대결과_P-(현리-신팔)_2008년도 도로유지보수 연간단가(2공구)-계약" xfId="342"/>
    <cellStyle name="_인원계획표 _부대입찰특별조건및내역송부(최저가)_부대결과_P-(현리-신팔)_내역서(최초)" xfId="343"/>
    <cellStyle name="_인원계획표 _부대입찰특별조건및내역송부(최저가)_부대결과_P-(현리-신팔)_내역서(최초)_2008년도 도로유지보수 연간단가(2공구)-계약" xfId="344"/>
    <cellStyle name="_인원계획표 _부대입찰특별조건및내역송부(최저가)_부대결과_P-(현리-신팔)_설계내역서" xfId="345"/>
    <cellStyle name="_인원계획표 _부대입찰특별조건및내역송부(최저가)_부대결과_P-(현리-신팔)_설계내역서(2차)" xfId="346"/>
    <cellStyle name="_인원계획표 _부대입찰특별조건및내역송부(최저가)_부대결과_P-(현리-신팔)_설계내역서(2차)_2008년도 도로유지보수 연간단가(2공구)-계약" xfId="347"/>
    <cellStyle name="_인원계획표 _부대입찰특별조건및내역송부(최저가)_부대결과_P-(현리-신팔)_설계내역서_2008년도 도로유지보수 연간단가(2공구)-계약" xfId="348"/>
    <cellStyle name="_인원계획표 _부대입찰특별조건및내역송부(최저가)_부대결과_내역서(최초)" xfId="349"/>
    <cellStyle name="_인원계획표 _부대입찰특별조건및내역송부(최저가)_부대결과_내역서(최초)_2008년도 도로유지보수 연간단가(2공구)-계약" xfId="350"/>
    <cellStyle name="_인원계획표 _부대입찰특별조건및내역송부(최저가)_부대결과_설계내역서" xfId="351"/>
    <cellStyle name="_인원계획표 _부대입찰특별조건및내역송부(최저가)_부대결과_설계내역서(2차)" xfId="352"/>
    <cellStyle name="_인원계획표 _부대입찰특별조건및내역송부(최저가)_부대결과_설계내역서(2차)_2008년도 도로유지보수 연간단가(2공구)-계약" xfId="353"/>
    <cellStyle name="_인원계획표 _부대입찰특별조건및내역송부(최저가)_부대결과_설계내역서_2008년도 도로유지보수 연간단가(2공구)-계약" xfId="354"/>
    <cellStyle name="_인원계획표 _부대입찰특별조건및내역송부(최저가)_부대결과_현리-신팔도로설계" xfId="355"/>
    <cellStyle name="_인원계획표 _부대입찰특별조건및내역송부(최저가)_부대결과_현리-신팔도로설계_2008년도 도로유지보수 연간단가(2공구)-계약" xfId="356"/>
    <cellStyle name="_인원계획표 _부대입찰특별조건및내역송부(최저가)_부대결과_현리-신팔도로설계_내역서(최초)" xfId="357"/>
    <cellStyle name="_인원계획표 _부대입찰특별조건및내역송부(최저가)_부대결과_현리-신팔도로설계_내역서(최초)_2008년도 도로유지보수 연간단가(2공구)-계약" xfId="358"/>
    <cellStyle name="_인원계획표 _부대입찰특별조건및내역송부(최저가)_부대결과_현리-신팔도로설계_설계내역서" xfId="359"/>
    <cellStyle name="_인원계획표 _부대입찰특별조건및내역송부(최저가)_부대결과_현리-신팔도로설계_설계내역서(2차)" xfId="360"/>
    <cellStyle name="_인원계획표 _부대입찰특별조건및내역송부(최저가)_부대결과_현리-신팔도로설계_설계내역서(2차)_2008년도 도로유지보수 연간단가(2공구)-계약" xfId="361"/>
    <cellStyle name="_인원계획표 _부대입찰특별조건및내역송부(최저가)_부대결과_현리-신팔도로설계_설계내역서_2008년도 도로유지보수 연간단가(2공구)-계약" xfId="362"/>
    <cellStyle name="_인원계획표 _부대입찰특별조건및내역송부(최저가)_설계내역서" xfId="363"/>
    <cellStyle name="_인원계획표 _부대입찰특별조건및내역송부(최저가)_설계내역서(2차)" xfId="364"/>
    <cellStyle name="_인원계획표 _부대입찰특별조건및내역송부(최저가)_설계내역서(2차)_2008년도 도로유지보수 연간단가(2공구)-계약" xfId="365"/>
    <cellStyle name="_인원계획표 _부대입찰특별조건및내역송부(최저가)_설계내역서_2008년도 도로유지보수 연간단가(2공구)-계약" xfId="366"/>
    <cellStyle name="_인원계획표 _부대입찰특별조건및내역송부(최저가)_현리-신팔도로설계" xfId="367"/>
    <cellStyle name="_인원계획표 _부대입찰특별조건및내역송부(최저가)_현리-신팔도로설계_2008년도 도로유지보수 연간단가(2공구)-계약" xfId="368"/>
    <cellStyle name="_인원계획표 _부대입찰특별조건및내역송부(최저가)_현리-신팔도로설계_내역서(최초)" xfId="369"/>
    <cellStyle name="_인원계획표 _부대입찰특별조건및내역송부(최저가)_현리-신팔도로설계_내역서(최초)_2008년도 도로유지보수 연간단가(2공구)-계약" xfId="370"/>
    <cellStyle name="_인원계획표 _부대입찰특별조건및내역송부(최저가)_현리-신팔도로설계_설계내역서" xfId="371"/>
    <cellStyle name="_인원계획표 _부대입찰특별조건및내역송부(최저가)_현리-신팔도로설계_설계내역서(2차)" xfId="372"/>
    <cellStyle name="_인원계획표 _부대입찰특별조건및내역송부(최저가)_현리-신팔도로설계_설계내역서(2차)_2008년도 도로유지보수 연간단가(2공구)-계약" xfId="373"/>
    <cellStyle name="_인원계획표 _부대입찰특별조건및내역송부(최저가)_현리-신팔도로설계_설계내역서_2008년도 도로유지보수 연간단가(2공구)-계약" xfId="374"/>
    <cellStyle name="_인원계획표 _설계내역서" xfId="375"/>
    <cellStyle name="_인원계획표 _설계내역서(2차)" xfId="376"/>
    <cellStyle name="_인원계획표 _설계내역서(2차)_2008년도 도로유지보수 연간단가(2공구)-계약" xfId="377"/>
    <cellStyle name="_인원계획표 _설계내역서_2008년도 도로유지보수 연간단가(2공구)-계약" xfId="378"/>
    <cellStyle name="_인원계획표 _시행계획보고(중앙선6공구)" xfId="379"/>
    <cellStyle name="_인원계획표 _시행계획보고(중앙선6공구)_2008년도 도로유지보수 연간단가(2공구)-계약" xfId="380"/>
    <cellStyle name="_인원계획표 _적격 " xfId="381"/>
    <cellStyle name="_인원계획표 _적격 _2008년도 도로유지보수 연간단가(2공구)-계약" xfId="382"/>
    <cellStyle name="_인원계획표 _적격 _Book1" xfId="383"/>
    <cellStyle name="_인원계획표 _적격 _Book1_2008년도 도로유지보수 연간단가(2공구)-계약" xfId="384"/>
    <cellStyle name="_인원계획표 _적격 _Book1_내역서(최초)" xfId="385"/>
    <cellStyle name="_인원계획표 _적격 _Book1_내역서(최초)_2008년도 도로유지보수 연간단가(2공구)-계약" xfId="386"/>
    <cellStyle name="_인원계획표 _적격 _Book1_설계내역서" xfId="387"/>
    <cellStyle name="_인원계획표 _적격 _Book1_설계내역서(2차)" xfId="388"/>
    <cellStyle name="_인원계획표 _적격 _Book1_설계내역서(2차)_2008년도 도로유지보수 연간단가(2공구)-계약" xfId="389"/>
    <cellStyle name="_인원계획표 _적격 _Book1_설계내역서_2008년도 도로유지보수 연간단가(2공구)-계약" xfId="390"/>
    <cellStyle name="_인원계획표 _적격 _P-(현리-신팔)" xfId="391"/>
    <cellStyle name="_인원계획표 _적격 _P-(현리-신팔)_2008년도 도로유지보수 연간단가(2공구)-계약" xfId="392"/>
    <cellStyle name="_인원계획표 _적격 _P-(현리-신팔)_내역서(최초)" xfId="393"/>
    <cellStyle name="_인원계획표 _적격 _P-(현리-신팔)_내역서(최초)_2008년도 도로유지보수 연간단가(2공구)-계약" xfId="394"/>
    <cellStyle name="_인원계획표 _적격 _P-(현리-신팔)_설계내역서" xfId="395"/>
    <cellStyle name="_인원계획표 _적격 _P-(현리-신팔)_설계내역서(2차)" xfId="396"/>
    <cellStyle name="_인원계획표 _적격 _P-(현리-신팔)_설계내역서(2차)_2008년도 도로유지보수 연간단가(2공구)-계약" xfId="397"/>
    <cellStyle name="_인원계획표 _적격 _P-(현리-신팔)_설계내역서_2008년도 도로유지보수 연간단가(2공구)-계약" xfId="398"/>
    <cellStyle name="_인원계획표 _적격 _p-하남강일1" xfId="399"/>
    <cellStyle name="_인원계획표 _적격 _p-하남강일1_2008년도 도로유지보수 연간단가(2공구)-계약" xfId="400"/>
    <cellStyle name="_인원계획표 _적격 _p-하남강일1_내역서(최초)" xfId="401"/>
    <cellStyle name="_인원계획표 _적격 _p-하남강일1_내역서(최초)_2008년도 도로유지보수 연간단가(2공구)-계약" xfId="402"/>
    <cellStyle name="_인원계획표 _적격 _p-하남강일1_설계내역서" xfId="403"/>
    <cellStyle name="_인원계획표 _적격 _p-하남강일1_설계내역서(2차)" xfId="404"/>
    <cellStyle name="_인원계획표 _적격 _p-하남강일1_설계내역서(2차)_2008년도 도로유지보수 연간단가(2공구)-계약" xfId="405"/>
    <cellStyle name="_인원계획표 _적격 _p-하남강일1_설계내역서_2008년도 도로유지보수 연간단가(2공구)-계약" xfId="406"/>
    <cellStyle name="_인원계획표 _적격 _내역서(최초)" xfId="407"/>
    <cellStyle name="_인원계획표 _적격 _내역서(최초)_2008년도 도로유지보수 연간단가(2공구)-계약" xfId="408"/>
    <cellStyle name="_인원계획표 _적격 _부대결과" xfId="409"/>
    <cellStyle name="_인원계획표 _적격 _부대결과_2008년도 도로유지보수 연간단가(2공구)-계약" xfId="410"/>
    <cellStyle name="_인원계획표 _적격 _부대결과_Book1" xfId="411"/>
    <cellStyle name="_인원계획표 _적격 _부대결과_Book1_2008년도 도로유지보수 연간단가(2공구)-계약" xfId="412"/>
    <cellStyle name="_인원계획표 _적격 _부대결과_Book1_내역서(최초)" xfId="413"/>
    <cellStyle name="_인원계획표 _적격 _부대결과_Book1_내역서(최초)_2008년도 도로유지보수 연간단가(2공구)-계약" xfId="414"/>
    <cellStyle name="_인원계획표 _적격 _부대결과_Book1_설계내역서" xfId="415"/>
    <cellStyle name="_인원계획표 _적격 _부대결과_Book1_설계내역서(2차)" xfId="416"/>
    <cellStyle name="_인원계획표 _적격 _부대결과_Book1_설계내역서(2차)_2008년도 도로유지보수 연간단가(2공구)-계약" xfId="417"/>
    <cellStyle name="_인원계획표 _적격 _부대결과_Book1_설계내역서_2008년도 도로유지보수 연간단가(2공구)-계약" xfId="418"/>
    <cellStyle name="_인원계획표 _적격 _부대결과_P-(현리-신팔)" xfId="419"/>
    <cellStyle name="_인원계획표 _적격 _부대결과_P-(현리-신팔)_2008년도 도로유지보수 연간단가(2공구)-계약" xfId="420"/>
    <cellStyle name="_인원계획표 _적격 _부대결과_P-(현리-신팔)_내역서(최초)" xfId="421"/>
    <cellStyle name="_인원계획표 _적격 _부대결과_P-(현리-신팔)_내역서(최초)_2008년도 도로유지보수 연간단가(2공구)-계약" xfId="422"/>
    <cellStyle name="_인원계획표 _적격 _부대결과_P-(현리-신팔)_설계내역서" xfId="423"/>
    <cellStyle name="_인원계획표 _적격 _부대결과_P-(현리-신팔)_설계내역서(2차)" xfId="424"/>
    <cellStyle name="_인원계획표 _적격 _부대결과_P-(현리-신팔)_설계내역서(2차)_2008년도 도로유지보수 연간단가(2공구)-계약" xfId="425"/>
    <cellStyle name="_인원계획표 _적격 _부대결과_P-(현리-신팔)_설계내역서_2008년도 도로유지보수 연간단가(2공구)-계약" xfId="426"/>
    <cellStyle name="_인원계획표 _적격 _부대결과_내역서(최초)" xfId="427"/>
    <cellStyle name="_인원계획표 _적격 _부대결과_내역서(최초)_2008년도 도로유지보수 연간단가(2공구)-계약" xfId="428"/>
    <cellStyle name="_인원계획표 _적격 _부대결과_설계내역서" xfId="429"/>
    <cellStyle name="_인원계획표 _적격 _부대결과_설계내역서(2차)" xfId="430"/>
    <cellStyle name="_인원계획표 _적격 _부대결과_설계내역서(2차)_2008년도 도로유지보수 연간단가(2공구)-계약" xfId="431"/>
    <cellStyle name="_인원계획표 _적격 _부대결과_설계내역서_2008년도 도로유지보수 연간단가(2공구)-계약" xfId="432"/>
    <cellStyle name="_인원계획표 _적격 _부대결과_현리-신팔도로설계" xfId="433"/>
    <cellStyle name="_인원계획표 _적격 _부대결과_현리-신팔도로설계_2008년도 도로유지보수 연간단가(2공구)-계약" xfId="434"/>
    <cellStyle name="_인원계획표 _적격 _부대결과_현리-신팔도로설계_내역서(최초)" xfId="435"/>
    <cellStyle name="_인원계획표 _적격 _부대결과_현리-신팔도로설계_내역서(최초)_2008년도 도로유지보수 연간단가(2공구)-계약" xfId="436"/>
    <cellStyle name="_인원계획표 _적격 _부대결과_현리-신팔도로설계_설계내역서" xfId="437"/>
    <cellStyle name="_인원계획표 _적격 _부대결과_현리-신팔도로설계_설계내역서(2차)" xfId="438"/>
    <cellStyle name="_인원계획표 _적격 _부대결과_현리-신팔도로설계_설계내역서(2차)_2008년도 도로유지보수 연간단가(2공구)-계약" xfId="439"/>
    <cellStyle name="_인원계획표 _적격 _부대결과_현리-신팔도로설계_설계내역서_2008년도 도로유지보수 연간단가(2공구)-계약" xfId="440"/>
    <cellStyle name="_인원계획표 _적격 _부대입찰특별조건및내역송부(최저가)" xfId="441"/>
    <cellStyle name="_인원계획표 _적격 _부대입찰특별조건및내역송부(최저가)_2008년도 도로유지보수 연간단가(2공구)-계약" xfId="442"/>
    <cellStyle name="_인원계획표 _적격 _부대입찰특별조건및내역송부(최저가)_Book1" xfId="443"/>
    <cellStyle name="_인원계획표 _적격 _부대입찰특별조건및내역송부(최저가)_Book1_2008년도 도로유지보수 연간단가(2공구)-계약" xfId="444"/>
    <cellStyle name="_인원계획표 _적격 _부대입찰특별조건및내역송부(최저가)_Book1_내역서(최초)" xfId="445"/>
    <cellStyle name="_인원계획표 _적격 _부대입찰특별조건및내역송부(최저가)_Book1_내역서(최초)_2008년도 도로유지보수 연간단가(2공구)-계약" xfId="446"/>
    <cellStyle name="_인원계획표 _적격 _부대입찰특별조건및내역송부(최저가)_Book1_설계내역서" xfId="447"/>
    <cellStyle name="_인원계획표 _적격 _부대입찰특별조건및내역송부(최저가)_Book1_설계내역서(2차)" xfId="448"/>
    <cellStyle name="_인원계획표 _적격 _부대입찰특별조건및내역송부(최저가)_Book1_설계내역서(2차)_2008년도 도로유지보수 연간단가(2공구)-계약" xfId="449"/>
    <cellStyle name="_인원계획표 _적격 _부대입찰특별조건및내역송부(최저가)_Book1_설계내역서_2008년도 도로유지보수 연간단가(2공구)-계약" xfId="450"/>
    <cellStyle name="_인원계획표 _적격 _부대입찰특별조건및내역송부(최저가)_P-(현리-신팔)" xfId="451"/>
    <cellStyle name="_인원계획표 _적격 _부대입찰특별조건및내역송부(최저가)_P-(현리-신팔)_2008년도 도로유지보수 연간단가(2공구)-계약" xfId="452"/>
    <cellStyle name="_인원계획표 _적격 _부대입찰특별조건및내역송부(최저가)_P-(현리-신팔)_내역서(최초)" xfId="453"/>
    <cellStyle name="_인원계획표 _적격 _부대입찰특별조건및내역송부(최저가)_P-(현리-신팔)_내역서(최초)_2008년도 도로유지보수 연간단가(2공구)-계약" xfId="454"/>
    <cellStyle name="_인원계획표 _적격 _부대입찰특별조건및내역송부(최저가)_P-(현리-신팔)_설계내역서" xfId="455"/>
    <cellStyle name="_인원계획표 _적격 _부대입찰특별조건및내역송부(최저가)_P-(현리-신팔)_설계내역서(2차)" xfId="456"/>
    <cellStyle name="_인원계획표 _적격 _부대입찰특별조건및내역송부(최저가)_P-(현리-신팔)_설계내역서(2차)_2008년도 도로유지보수 연간단가(2공구)-계약" xfId="457"/>
    <cellStyle name="_인원계획표 _적격 _부대입찰특별조건및내역송부(최저가)_P-(현리-신팔)_설계내역서_2008년도 도로유지보수 연간단가(2공구)-계약" xfId="458"/>
    <cellStyle name="_인원계획표 _적격 _부대입찰특별조건및내역송부(최저가)_내역서(최초)" xfId="459"/>
    <cellStyle name="_인원계획표 _적격 _부대입찰특별조건및내역송부(최저가)_내역서(최초)_2008년도 도로유지보수 연간단가(2공구)-계약" xfId="460"/>
    <cellStyle name="_인원계획표 _적격 _부대입찰특별조건및내역송부(최저가)_부대결과" xfId="461"/>
    <cellStyle name="_인원계획표 _적격 _부대입찰특별조건및내역송부(최저가)_부대결과_2008년도 도로유지보수 연간단가(2공구)-계약" xfId="462"/>
    <cellStyle name="_인원계획표 _적격 _부대입찰특별조건및내역송부(최저가)_부대결과_Book1" xfId="463"/>
    <cellStyle name="_인원계획표 _적격 _부대입찰특별조건및내역송부(최저가)_부대결과_Book1_2008년도 도로유지보수 연간단가(2공구)-계약" xfId="464"/>
    <cellStyle name="_인원계획표 _적격 _부대입찰특별조건및내역송부(최저가)_부대결과_Book1_내역서(최초)" xfId="465"/>
    <cellStyle name="_인원계획표 _적격 _부대입찰특별조건및내역송부(최저가)_부대결과_Book1_내역서(최초)_2008년도 도로유지보수 연간단가(2공구)-계약" xfId="466"/>
    <cellStyle name="_인원계획표 _적격 _부대입찰특별조건및내역송부(최저가)_부대결과_Book1_설계내역서" xfId="467"/>
    <cellStyle name="_인원계획표 _적격 _부대입찰특별조건및내역송부(최저가)_부대결과_Book1_설계내역서(2차)" xfId="468"/>
    <cellStyle name="_인원계획표 _적격 _부대입찰특별조건및내역송부(최저가)_부대결과_Book1_설계내역서(2차)_2008년도 도로유지보수 연간단가(2공구)-계약" xfId="469"/>
    <cellStyle name="_인원계획표 _적격 _부대입찰특별조건및내역송부(최저가)_부대결과_Book1_설계내역서_2008년도 도로유지보수 연간단가(2공구)-계약" xfId="470"/>
    <cellStyle name="_인원계획표 _적격 _부대입찰특별조건및내역송부(최저가)_부대결과_P-(현리-신팔)" xfId="471"/>
    <cellStyle name="_인원계획표 _적격 _부대입찰특별조건및내역송부(최저가)_부대결과_P-(현리-신팔)_2008년도 도로유지보수 연간단가(2공구)-계약" xfId="472"/>
    <cellStyle name="_인원계획표 _적격 _부대입찰특별조건및내역송부(최저가)_부대결과_P-(현리-신팔)_내역서(최초)" xfId="473"/>
    <cellStyle name="_인원계획표 _적격 _부대입찰특별조건및내역송부(최저가)_부대결과_P-(현리-신팔)_내역서(최초)_2008년도 도로유지보수 연간단가(2공구)-계약" xfId="474"/>
    <cellStyle name="_인원계획표 _적격 _부대입찰특별조건및내역송부(최저가)_부대결과_P-(현리-신팔)_설계내역서" xfId="475"/>
    <cellStyle name="_인원계획표 _적격 _부대입찰특별조건및내역송부(최저가)_부대결과_P-(현리-신팔)_설계내역서(2차)" xfId="476"/>
    <cellStyle name="_인원계획표 _적격 _부대입찰특별조건및내역송부(최저가)_부대결과_P-(현리-신팔)_설계내역서(2차)_2008년도 도로유지보수 연간단가(2공구)-계약" xfId="477"/>
    <cellStyle name="_인원계획표 _적격 _부대입찰특별조건및내역송부(최저가)_부대결과_P-(현리-신팔)_설계내역서_2008년도 도로유지보수 연간단가(2공구)-계약" xfId="478"/>
    <cellStyle name="_인원계획표 _적격 _부대입찰특별조건및내역송부(최저가)_부대결과_내역서(최초)" xfId="479"/>
    <cellStyle name="_인원계획표 _적격 _부대입찰특별조건및내역송부(최저가)_부대결과_내역서(최초)_2008년도 도로유지보수 연간단가(2공구)-계약" xfId="480"/>
    <cellStyle name="_인원계획표 _적격 _부대입찰특별조건및내역송부(최저가)_부대결과_설계내역서" xfId="481"/>
    <cellStyle name="_인원계획표 _적격 _부대입찰특별조건및내역송부(최저가)_부대결과_설계내역서(2차)" xfId="482"/>
    <cellStyle name="_인원계획표 _적격 _부대입찰특별조건및내역송부(최저가)_부대결과_설계내역서(2차)_2008년도 도로유지보수 연간단가(2공구)-계약" xfId="483"/>
    <cellStyle name="_인원계획표 _적격 _부대입찰특별조건및내역송부(최저가)_부대결과_설계내역서_2008년도 도로유지보수 연간단가(2공구)-계약" xfId="484"/>
    <cellStyle name="_인원계획표 _적격 _부대입찰특별조건및내역송부(최저가)_부대결과_현리-신팔도로설계" xfId="485"/>
    <cellStyle name="_인원계획표 _적격 _부대입찰특별조건및내역송부(최저가)_부대결과_현리-신팔도로설계_2008년도 도로유지보수 연간단가(2공구)-계약" xfId="486"/>
    <cellStyle name="_인원계획표 _적격 _부대입찰특별조건및내역송부(최저가)_부대결과_현리-신팔도로설계_내역서(최초)" xfId="487"/>
    <cellStyle name="_인원계획표 _적격 _부대입찰특별조건및내역송부(최저가)_부대결과_현리-신팔도로설계_내역서(최초)_2008년도 도로유지보수 연간단가(2공구)-계약" xfId="488"/>
    <cellStyle name="_인원계획표 _적격 _부대입찰특별조건및내역송부(최저가)_부대결과_현리-신팔도로설계_설계내역서" xfId="489"/>
    <cellStyle name="_인원계획표 _적격 _부대입찰특별조건및내역송부(최저가)_부대결과_현리-신팔도로설계_설계내역서(2차)" xfId="490"/>
    <cellStyle name="_인원계획표 _적격 _부대입찰특별조건및내역송부(최저가)_부대결과_현리-신팔도로설계_설계내역서(2차)_2008년도 도로유지보수 연간단가(2공구)-계약" xfId="491"/>
    <cellStyle name="_인원계획표 _적격 _부대입찰특별조건및내역송부(최저가)_부대결과_현리-신팔도로설계_설계내역서_2008년도 도로유지보수 연간단가(2공구)-계약" xfId="492"/>
    <cellStyle name="_인원계획표 _적격 _부대입찰특별조건및내역송부(최저가)_설계내역서" xfId="493"/>
    <cellStyle name="_인원계획표 _적격 _부대입찰특별조건및내역송부(최저가)_설계내역서(2차)" xfId="494"/>
    <cellStyle name="_인원계획표 _적격 _부대입찰특별조건및내역송부(최저가)_설계내역서(2차)_2008년도 도로유지보수 연간단가(2공구)-계약" xfId="495"/>
    <cellStyle name="_인원계획표 _적격 _부대입찰특별조건및내역송부(최저가)_설계내역서_2008년도 도로유지보수 연간단가(2공구)-계약" xfId="496"/>
    <cellStyle name="_인원계획표 _적격 _부대입찰특별조건및내역송부(최저가)_현리-신팔도로설계" xfId="497"/>
    <cellStyle name="_인원계획표 _적격 _부대입찰특별조건및내역송부(최저가)_현리-신팔도로설계_2008년도 도로유지보수 연간단가(2공구)-계약" xfId="498"/>
    <cellStyle name="_인원계획표 _적격 _부대입찰특별조건및내역송부(최저가)_현리-신팔도로설계_내역서(최초)" xfId="499"/>
    <cellStyle name="_인원계획표 _적격 _부대입찰특별조건및내역송부(최저가)_현리-신팔도로설계_내역서(최초)_2008년도 도로유지보수 연간단가(2공구)-계약" xfId="500"/>
    <cellStyle name="_인원계획표 _적격 _부대입찰특별조건및내역송부(최저가)_현리-신팔도로설계_설계내역서" xfId="501"/>
    <cellStyle name="_인원계획표 _적격 _부대입찰특별조건및내역송부(최저가)_현리-신팔도로설계_설계내역서(2차)" xfId="502"/>
    <cellStyle name="_인원계획표 _적격 _부대입찰특별조건및내역송부(최저가)_현리-신팔도로설계_설계내역서(2차)_2008년도 도로유지보수 연간단가(2공구)-계약" xfId="503"/>
    <cellStyle name="_인원계획표 _적격 _부대입찰특별조건및내역송부(최저가)_현리-신팔도로설계_설계내역서_2008년도 도로유지보수 연간단가(2공구)-계약" xfId="504"/>
    <cellStyle name="_인원계획표 _적격 _설계내역서" xfId="505"/>
    <cellStyle name="_인원계획표 _적격 _설계내역서(2차)" xfId="506"/>
    <cellStyle name="_인원계획표 _적격 _설계내역서(2차)_2008년도 도로유지보수 연간단가(2공구)-계약" xfId="507"/>
    <cellStyle name="_인원계획표 _적격 _설계내역서_2008년도 도로유지보수 연간단가(2공구)-계약" xfId="508"/>
    <cellStyle name="_인원계획표 _적격 _시행계획보고(중앙선6공구)" xfId="509"/>
    <cellStyle name="_인원계획표 _적격 _시행계획보고(중앙선6공구)_2008년도 도로유지보수 연간단가(2공구)-계약" xfId="510"/>
    <cellStyle name="_인원계획표 _적격 _투찰" xfId="511"/>
    <cellStyle name="_인원계획표 _적격 _투찰_2008년도 도로유지보수 연간단가(2공구)-계약" xfId="512"/>
    <cellStyle name="_인원계획표 _적격 _투찰_Book1" xfId="513"/>
    <cellStyle name="_인원계획표 _적격 _투찰_Book1_2008년도 도로유지보수 연간단가(2공구)-계약" xfId="514"/>
    <cellStyle name="_인원계획표 _적격 _투찰_Book1_내역서(최초)" xfId="515"/>
    <cellStyle name="_인원계획표 _적격 _투찰_Book1_내역서(최초)_2008년도 도로유지보수 연간단가(2공구)-계약" xfId="516"/>
    <cellStyle name="_인원계획표 _적격 _투찰_Book1_설계내역서" xfId="517"/>
    <cellStyle name="_인원계획표 _적격 _투찰_Book1_설계내역서(2차)" xfId="518"/>
    <cellStyle name="_인원계획표 _적격 _투찰_Book1_설계내역서(2차)_2008년도 도로유지보수 연간단가(2공구)-계약" xfId="519"/>
    <cellStyle name="_인원계획표 _적격 _투찰_Book1_설계내역서_2008년도 도로유지보수 연간단가(2공구)-계약" xfId="520"/>
    <cellStyle name="_인원계획표 _적격 _투찰_P-(현리-신팔)" xfId="521"/>
    <cellStyle name="_인원계획표 _적격 _투찰_P-(현리-신팔)_2008년도 도로유지보수 연간단가(2공구)-계약" xfId="522"/>
    <cellStyle name="_인원계획표 _적격 _투찰_P-(현리-신팔)_내역서(최초)" xfId="523"/>
    <cellStyle name="_인원계획표 _적격 _투찰_P-(현리-신팔)_내역서(최초)_2008년도 도로유지보수 연간단가(2공구)-계약" xfId="524"/>
    <cellStyle name="_인원계획표 _적격 _투찰_P-(현리-신팔)_설계내역서" xfId="525"/>
    <cellStyle name="_인원계획표 _적격 _투찰_P-(현리-신팔)_설계내역서(2차)" xfId="526"/>
    <cellStyle name="_인원계획표 _적격 _투찰_P-(현리-신팔)_설계내역서(2차)_2008년도 도로유지보수 연간단가(2공구)-계약" xfId="527"/>
    <cellStyle name="_인원계획표 _적격 _투찰_P-(현리-신팔)_설계내역서_2008년도 도로유지보수 연간단가(2공구)-계약" xfId="528"/>
    <cellStyle name="_인원계획표 _적격 _투찰_내역서(최초)" xfId="529"/>
    <cellStyle name="_인원계획표 _적격 _투찰_내역서(최초)_2008년도 도로유지보수 연간단가(2공구)-계약" xfId="530"/>
    <cellStyle name="_인원계획표 _적격 _투찰_부대결과" xfId="531"/>
    <cellStyle name="_인원계획표 _적격 _투찰_부대결과_2008년도 도로유지보수 연간단가(2공구)-계약" xfId="532"/>
    <cellStyle name="_인원계획표 _적격 _투찰_부대결과_Book1" xfId="533"/>
    <cellStyle name="_인원계획표 _적격 _투찰_부대결과_Book1_2008년도 도로유지보수 연간단가(2공구)-계약" xfId="534"/>
    <cellStyle name="_인원계획표 _적격 _투찰_부대결과_Book1_내역서(최초)" xfId="535"/>
    <cellStyle name="_인원계획표 _적격 _투찰_부대결과_Book1_내역서(최초)_2008년도 도로유지보수 연간단가(2공구)-계약" xfId="536"/>
    <cellStyle name="_인원계획표 _적격 _투찰_부대결과_Book1_설계내역서" xfId="537"/>
    <cellStyle name="_인원계획표 _적격 _투찰_부대결과_Book1_설계내역서(2차)" xfId="538"/>
    <cellStyle name="_인원계획표 _적격 _투찰_부대결과_Book1_설계내역서(2차)_2008년도 도로유지보수 연간단가(2공구)-계약" xfId="539"/>
    <cellStyle name="_인원계획표 _적격 _투찰_부대결과_Book1_설계내역서_2008년도 도로유지보수 연간단가(2공구)-계약" xfId="540"/>
    <cellStyle name="_인원계획표 _적격 _투찰_부대결과_P-(현리-신팔)" xfId="541"/>
    <cellStyle name="_인원계획표 _적격 _투찰_부대결과_P-(현리-신팔)_2008년도 도로유지보수 연간단가(2공구)-계약" xfId="542"/>
    <cellStyle name="_인원계획표 _적격 _투찰_부대결과_P-(현리-신팔)_내역서(최초)" xfId="543"/>
    <cellStyle name="_인원계획표 _적격 _투찰_부대결과_P-(현리-신팔)_내역서(최초)_2008년도 도로유지보수 연간단가(2공구)-계약" xfId="544"/>
    <cellStyle name="_인원계획표 _적격 _투찰_부대결과_P-(현리-신팔)_설계내역서" xfId="545"/>
    <cellStyle name="_인원계획표 _적격 _투찰_부대결과_P-(현리-신팔)_설계내역서(2차)" xfId="546"/>
    <cellStyle name="_인원계획표 _적격 _투찰_부대결과_P-(현리-신팔)_설계내역서(2차)_2008년도 도로유지보수 연간단가(2공구)-계약" xfId="547"/>
    <cellStyle name="_인원계획표 _적격 _투찰_부대결과_P-(현리-신팔)_설계내역서_2008년도 도로유지보수 연간단가(2공구)-계약" xfId="548"/>
    <cellStyle name="_인원계획표 _적격 _투찰_부대결과_내역서(최초)" xfId="549"/>
    <cellStyle name="_인원계획표 _적격 _투찰_부대결과_내역서(최초)_2008년도 도로유지보수 연간단가(2공구)-계약" xfId="550"/>
    <cellStyle name="_인원계획표 _적격 _투찰_부대결과_설계내역서" xfId="551"/>
    <cellStyle name="_인원계획표 _적격 _투찰_부대결과_설계내역서(2차)" xfId="552"/>
    <cellStyle name="_인원계획표 _적격 _투찰_부대결과_설계내역서(2차)_2008년도 도로유지보수 연간단가(2공구)-계약" xfId="553"/>
    <cellStyle name="_인원계획표 _적격 _투찰_부대결과_설계내역서_2008년도 도로유지보수 연간단가(2공구)-계약" xfId="554"/>
    <cellStyle name="_인원계획표 _적격 _투찰_부대결과_현리-신팔도로설계" xfId="555"/>
    <cellStyle name="_인원계획표 _적격 _투찰_부대결과_현리-신팔도로설계_2008년도 도로유지보수 연간단가(2공구)-계약" xfId="556"/>
    <cellStyle name="_인원계획표 _적격 _투찰_부대결과_현리-신팔도로설계_내역서(최초)" xfId="557"/>
    <cellStyle name="_인원계획표 _적격 _투찰_부대결과_현리-신팔도로설계_내역서(최초)_2008년도 도로유지보수 연간단가(2공구)-계약" xfId="558"/>
    <cellStyle name="_인원계획표 _적격 _투찰_부대결과_현리-신팔도로설계_설계내역서" xfId="559"/>
    <cellStyle name="_인원계획표 _적격 _투찰_부대결과_현리-신팔도로설계_설계내역서(2차)" xfId="560"/>
    <cellStyle name="_인원계획표 _적격 _투찰_부대결과_현리-신팔도로설계_설계내역서(2차)_2008년도 도로유지보수 연간단가(2공구)-계약" xfId="561"/>
    <cellStyle name="_인원계획표 _적격 _투찰_부대결과_현리-신팔도로설계_설계내역서_2008년도 도로유지보수 연간단가(2공구)-계약" xfId="562"/>
    <cellStyle name="_인원계획표 _적격 _투찰_설계내역서" xfId="563"/>
    <cellStyle name="_인원계획표 _적격 _투찰_설계내역서(2차)" xfId="564"/>
    <cellStyle name="_인원계획표 _적격 _투찰_설계내역서(2차)_2008년도 도로유지보수 연간단가(2공구)-계약" xfId="565"/>
    <cellStyle name="_인원계획표 _적격 _투찰_설계내역서_2008년도 도로유지보수 연간단가(2공구)-계약" xfId="566"/>
    <cellStyle name="_인원계획표 _적격 _투찰_현리-신팔도로설계" xfId="567"/>
    <cellStyle name="_인원계획표 _적격 _투찰_현리-신팔도로설계_2008년도 도로유지보수 연간단가(2공구)-계약" xfId="568"/>
    <cellStyle name="_인원계획표 _적격 _투찰_현리-신팔도로설계_내역서(최초)" xfId="569"/>
    <cellStyle name="_인원계획표 _적격 _투찰_현리-신팔도로설계_내역서(최초)_2008년도 도로유지보수 연간단가(2공구)-계약" xfId="570"/>
    <cellStyle name="_인원계획표 _적격 _투찰_현리-신팔도로설계_설계내역서" xfId="571"/>
    <cellStyle name="_인원계획표 _적격 _투찰_현리-신팔도로설계_설계내역서(2차)" xfId="572"/>
    <cellStyle name="_인원계획표 _적격 _투찰_현리-신팔도로설계_설계내역서(2차)_2008년도 도로유지보수 연간단가(2공구)-계약" xfId="573"/>
    <cellStyle name="_인원계획표 _적격 _투찰_현리-신팔도로설계_설계내역서_2008년도 도로유지보수 연간단가(2공구)-계약" xfId="574"/>
    <cellStyle name="_인원계획표 _적격 _현리-신팔도로설계" xfId="575"/>
    <cellStyle name="_인원계획표 _적격 _현리-신팔도로설계_2008년도 도로유지보수 연간단가(2공구)-계약" xfId="576"/>
    <cellStyle name="_인원계획표 _적격 _현리-신팔도로설계_내역서(최초)" xfId="577"/>
    <cellStyle name="_인원계획표 _적격 _현리-신팔도로설계_내역서(최초)_2008년도 도로유지보수 연간단가(2공구)-계약" xfId="578"/>
    <cellStyle name="_인원계획표 _적격 _현리-신팔도로설계_설계내역서" xfId="579"/>
    <cellStyle name="_인원계획표 _적격 _현리-신팔도로설계_설계내역서(2차)" xfId="580"/>
    <cellStyle name="_인원계획표 _적격 _현리-신팔도로설계_설계내역서(2차)_2008년도 도로유지보수 연간단가(2공구)-계약" xfId="581"/>
    <cellStyle name="_인원계획표 _적격 _현리-신팔도로설계_설계내역서_2008년도 도로유지보수 연간단가(2공구)-계약" xfId="582"/>
    <cellStyle name="_인원계획표 _투찰" xfId="583"/>
    <cellStyle name="_인원계획표 _투찰_2008년도 도로유지보수 연간단가(2공구)-계약" xfId="584"/>
    <cellStyle name="_인원계획표 _투찰_Book1" xfId="585"/>
    <cellStyle name="_인원계획표 _투찰_Book1_2008년도 도로유지보수 연간단가(2공구)-계약" xfId="586"/>
    <cellStyle name="_인원계획표 _투찰_Book1_내역서(최초)" xfId="587"/>
    <cellStyle name="_인원계획표 _투찰_Book1_내역서(최초)_2008년도 도로유지보수 연간단가(2공구)-계약" xfId="588"/>
    <cellStyle name="_인원계획표 _투찰_Book1_설계내역서" xfId="589"/>
    <cellStyle name="_인원계획표 _투찰_Book1_설계내역서(2차)" xfId="590"/>
    <cellStyle name="_인원계획표 _투찰_Book1_설계내역서(2차)_2008년도 도로유지보수 연간단가(2공구)-계약" xfId="591"/>
    <cellStyle name="_인원계획표 _투찰_Book1_설계내역서_2008년도 도로유지보수 연간단가(2공구)-계약" xfId="592"/>
    <cellStyle name="_인원계획표 _투찰_P-(현리-신팔)" xfId="593"/>
    <cellStyle name="_인원계획표 _투찰_P-(현리-신팔)_2008년도 도로유지보수 연간단가(2공구)-계약" xfId="594"/>
    <cellStyle name="_인원계획표 _투찰_P-(현리-신팔)_내역서(최초)" xfId="595"/>
    <cellStyle name="_인원계획표 _투찰_P-(현리-신팔)_내역서(최초)_2008년도 도로유지보수 연간단가(2공구)-계약" xfId="596"/>
    <cellStyle name="_인원계획표 _투찰_P-(현리-신팔)_설계내역서" xfId="597"/>
    <cellStyle name="_인원계획표 _투찰_P-(현리-신팔)_설계내역서(2차)" xfId="598"/>
    <cellStyle name="_인원계획표 _투찰_P-(현리-신팔)_설계내역서(2차)_2008년도 도로유지보수 연간단가(2공구)-계약" xfId="599"/>
    <cellStyle name="_인원계획표 _투찰_P-(현리-신팔)_설계내역서_2008년도 도로유지보수 연간단가(2공구)-계약" xfId="600"/>
    <cellStyle name="_인원계획표 _투찰_내역서(최초)" xfId="601"/>
    <cellStyle name="_인원계획표 _투찰_내역서(최초)_2008년도 도로유지보수 연간단가(2공구)-계약" xfId="602"/>
    <cellStyle name="_인원계획표 _투찰_부대결과" xfId="603"/>
    <cellStyle name="_인원계획표 _투찰_부대결과_2008년도 도로유지보수 연간단가(2공구)-계약" xfId="604"/>
    <cellStyle name="_인원계획표 _투찰_부대결과_Book1" xfId="605"/>
    <cellStyle name="_인원계획표 _투찰_부대결과_Book1_2008년도 도로유지보수 연간단가(2공구)-계약" xfId="606"/>
    <cellStyle name="_인원계획표 _투찰_부대결과_Book1_내역서(최초)" xfId="607"/>
    <cellStyle name="_인원계획표 _투찰_부대결과_Book1_내역서(최초)_2008년도 도로유지보수 연간단가(2공구)-계약" xfId="608"/>
    <cellStyle name="_인원계획표 _투찰_부대결과_Book1_설계내역서" xfId="609"/>
    <cellStyle name="_인원계획표 _투찰_부대결과_Book1_설계내역서(2차)" xfId="610"/>
    <cellStyle name="_인원계획표 _투찰_부대결과_Book1_설계내역서(2차)_2008년도 도로유지보수 연간단가(2공구)-계약" xfId="611"/>
    <cellStyle name="_인원계획표 _투찰_부대결과_Book1_설계내역서_2008년도 도로유지보수 연간단가(2공구)-계약" xfId="612"/>
    <cellStyle name="_인원계획표 _투찰_부대결과_P-(현리-신팔)" xfId="613"/>
    <cellStyle name="_인원계획표 _투찰_부대결과_P-(현리-신팔)_2008년도 도로유지보수 연간단가(2공구)-계약" xfId="614"/>
    <cellStyle name="_인원계획표 _투찰_부대결과_P-(현리-신팔)_내역서(최초)" xfId="615"/>
    <cellStyle name="_인원계획표 _투찰_부대결과_P-(현리-신팔)_내역서(최초)_2008년도 도로유지보수 연간단가(2공구)-계약" xfId="616"/>
    <cellStyle name="_인원계획표 _투찰_부대결과_P-(현리-신팔)_설계내역서" xfId="617"/>
    <cellStyle name="_인원계획표 _투찰_부대결과_P-(현리-신팔)_설계내역서(2차)" xfId="618"/>
    <cellStyle name="_인원계획표 _투찰_부대결과_P-(현리-신팔)_설계내역서(2차)_2008년도 도로유지보수 연간단가(2공구)-계약" xfId="619"/>
    <cellStyle name="_인원계획표 _투찰_부대결과_P-(현리-신팔)_설계내역서_2008년도 도로유지보수 연간단가(2공구)-계약" xfId="620"/>
    <cellStyle name="_인원계획표 _투찰_부대결과_내역서(최초)" xfId="621"/>
    <cellStyle name="_인원계획표 _투찰_부대결과_내역서(최초)_2008년도 도로유지보수 연간단가(2공구)-계약" xfId="622"/>
    <cellStyle name="_인원계획표 _투찰_부대결과_설계내역서" xfId="623"/>
    <cellStyle name="_인원계획표 _투찰_부대결과_설계내역서(2차)" xfId="624"/>
    <cellStyle name="_인원계획표 _투찰_부대결과_설계내역서(2차)_2008년도 도로유지보수 연간단가(2공구)-계약" xfId="625"/>
    <cellStyle name="_인원계획표 _투찰_부대결과_설계내역서_2008년도 도로유지보수 연간단가(2공구)-계약" xfId="626"/>
    <cellStyle name="_인원계획표 _투찰_부대결과_현리-신팔도로설계" xfId="627"/>
    <cellStyle name="_인원계획표 _투찰_부대결과_현리-신팔도로설계_2008년도 도로유지보수 연간단가(2공구)-계약" xfId="628"/>
    <cellStyle name="_인원계획표 _투찰_부대결과_현리-신팔도로설계_내역서(최초)" xfId="629"/>
    <cellStyle name="_인원계획표 _투찰_부대결과_현리-신팔도로설계_내역서(최초)_2008년도 도로유지보수 연간단가(2공구)-계약" xfId="630"/>
    <cellStyle name="_인원계획표 _투찰_부대결과_현리-신팔도로설계_설계내역서" xfId="631"/>
    <cellStyle name="_인원계획표 _투찰_부대결과_현리-신팔도로설계_설계내역서(2차)" xfId="632"/>
    <cellStyle name="_인원계획표 _투찰_부대결과_현리-신팔도로설계_설계내역서(2차)_2008년도 도로유지보수 연간단가(2공구)-계약" xfId="633"/>
    <cellStyle name="_인원계획표 _투찰_부대결과_현리-신팔도로설계_설계내역서_2008년도 도로유지보수 연간단가(2공구)-계약" xfId="634"/>
    <cellStyle name="_인원계획표 _투찰_설계내역서" xfId="635"/>
    <cellStyle name="_인원계획표 _투찰_설계내역서(2차)" xfId="636"/>
    <cellStyle name="_인원계획표 _투찰_설계내역서(2차)_2008년도 도로유지보수 연간단가(2공구)-계약" xfId="637"/>
    <cellStyle name="_인원계획표 _투찰_설계내역서_2008년도 도로유지보수 연간단가(2공구)-계약" xfId="638"/>
    <cellStyle name="_인원계획표 _투찰_현리-신팔도로설계" xfId="639"/>
    <cellStyle name="_인원계획표 _투찰_현리-신팔도로설계_2008년도 도로유지보수 연간단가(2공구)-계약" xfId="640"/>
    <cellStyle name="_인원계획표 _투찰_현리-신팔도로설계_내역서(최초)" xfId="641"/>
    <cellStyle name="_인원계획표 _투찰_현리-신팔도로설계_내역서(최초)_2008년도 도로유지보수 연간단가(2공구)-계약" xfId="642"/>
    <cellStyle name="_인원계획표 _투찰_현리-신팔도로설계_설계내역서" xfId="643"/>
    <cellStyle name="_인원계획표 _투찰_현리-신팔도로설계_설계내역서(2차)" xfId="644"/>
    <cellStyle name="_인원계획표 _투찰_현리-신팔도로설계_설계내역서(2차)_2008년도 도로유지보수 연간단가(2공구)-계약" xfId="645"/>
    <cellStyle name="_인원계획표 _투찰_현리-신팔도로설계_설계내역서_2008년도 도로유지보수 연간단가(2공구)-계약" xfId="646"/>
    <cellStyle name="_인원계획표 _현리-신팔도로설계" xfId="647"/>
    <cellStyle name="_인원계획표 _현리-신팔도로설계_2008년도 도로유지보수 연간단가(2공구)-계약" xfId="648"/>
    <cellStyle name="_인원계획표 _현리-신팔도로설계_내역서(최초)" xfId="649"/>
    <cellStyle name="_인원계획표 _현리-신팔도로설계_내역서(최초)_2008년도 도로유지보수 연간단가(2공구)-계약" xfId="650"/>
    <cellStyle name="_인원계획표 _현리-신팔도로설계_설계내역서" xfId="651"/>
    <cellStyle name="_인원계획표 _현리-신팔도로설계_설계내역서(2차)" xfId="652"/>
    <cellStyle name="_인원계획표 _현리-신팔도로설계_설계내역서(2차)_2008년도 도로유지보수 연간단가(2공구)-계약" xfId="653"/>
    <cellStyle name="_인원계획표 _현리-신팔도로설계_설계내역서_2008년도 도로유지보수 연간단가(2공구)-계약" xfId="654"/>
    <cellStyle name="_인천북항관공선부두(수정내역)" xfId="655"/>
    <cellStyle name="_입찰표지 " xfId="656"/>
    <cellStyle name="_입찰표지 _2008년도 도로유지보수 연간단가(2공구)-계약" xfId="657"/>
    <cellStyle name="_입찰표지 _Book1" xfId="658"/>
    <cellStyle name="_입찰표지 _Book1_2008년도 도로유지보수 연간단가(2공구)-계약" xfId="659"/>
    <cellStyle name="_입찰표지 _Book1_내역서(최초)" xfId="660"/>
    <cellStyle name="_입찰표지 _Book1_내역서(최초)_2008년도 도로유지보수 연간단가(2공구)-계약" xfId="661"/>
    <cellStyle name="_입찰표지 _Book1_설계내역서" xfId="662"/>
    <cellStyle name="_입찰표지 _Book1_설계내역서(2차)" xfId="663"/>
    <cellStyle name="_입찰표지 _Book1_설계내역서(2차)_2008년도 도로유지보수 연간단가(2공구)-계약" xfId="664"/>
    <cellStyle name="_입찰표지 _Book1_설계내역서_2008년도 도로유지보수 연간단가(2공구)-계약" xfId="665"/>
    <cellStyle name="_입찰표지 _P-(현리-신팔)" xfId="666"/>
    <cellStyle name="_입찰표지 _P-(현리-신팔)_2008년도 도로유지보수 연간단가(2공구)-계약" xfId="667"/>
    <cellStyle name="_입찰표지 _P-(현리-신팔)_내역서(최초)" xfId="668"/>
    <cellStyle name="_입찰표지 _P-(현리-신팔)_내역서(최초)_2008년도 도로유지보수 연간단가(2공구)-계약" xfId="669"/>
    <cellStyle name="_입찰표지 _P-(현리-신팔)_설계내역서" xfId="670"/>
    <cellStyle name="_입찰표지 _P-(현리-신팔)_설계내역서(2차)" xfId="671"/>
    <cellStyle name="_입찰표지 _P-(현리-신팔)_설계내역서(2차)_2008년도 도로유지보수 연간단가(2공구)-계약" xfId="672"/>
    <cellStyle name="_입찰표지 _P-(현리-신팔)_설계내역서_2008년도 도로유지보수 연간단가(2공구)-계약" xfId="673"/>
    <cellStyle name="_입찰표지 _p-하남강일1" xfId="674"/>
    <cellStyle name="_입찰표지 _p-하남강일1_2008년도 도로유지보수 연간단가(2공구)-계약" xfId="675"/>
    <cellStyle name="_입찰표지 _p-하남강일1_내역서(최초)" xfId="676"/>
    <cellStyle name="_입찰표지 _p-하남강일1_내역서(최초)_2008년도 도로유지보수 연간단가(2공구)-계약" xfId="677"/>
    <cellStyle name="_입찰표지 _p-하남강일1_설계내역서" xfId="678"/>
    <cellStyle name="_입찰표지 _p-하남강일1_설계내역서(2차)" xfId="679"/>
    <cellStyle name="_입찰표지 _p-하남강일1_설계내역서(2차)_2008년도 도로유지보수 연간단가(2공구)-계약" xfId="680"/>
    <cellStyle name="_입찰표지 _p-하남강일1_설계내역서_2008년도 도로유지보수 연간단가(2공구)-계약" xfId="681"/>
    <cellStyle name="_입찰표지 _내역서(최초)" xfId="682"/>
    <cellStyle name="_입찰표지 _내역서(최초)_2008년도 도로유지보수 연간단가(2공구)-계약" xfId="683"/>
    <cellStyle name="_입찰표지 _도급내역서(01년1월)" xfId="684"/>
    <cellStyle name="_입찰표지 _도급내역서(01년1월)_2008년도 도로유지보수 연간단가(2공구)-계약" xfId="685"/>
    <cellStyle name="_입찰표지 _도급내역서(최종)" xfId="686"/>
    <cellStyle name="_입찰표지 _도급내역서(최종)_2008년도 도로유지보수 연간단가(2공구)-계약" xfId="687"/>
    <cellStyle name="_입찰표지 _부대결과" xfId="688"/>
    <cellStyle name="_입찰표지 _부대결과_2008년도 도로유지보수 연간단가(2공구)-계약" xfId="689"/>
    <cellStyle name="_입찰표지 _부대결과_Book1" xfId="690"/>
    <cellStyle name="_입찰표지 _부대결과_Book1_2008년도 도로유지보수 연간단가(2공구)-계약" xfId="691"/>
    <cellStyle name="_입찰표지 _부대결과_Book1_내역서(최초)" xfId="692"/>
    <cellStyle name="_입찰표지 _부대결과_Book1_내역서(최초)_2008년도 도로유지보수 연간단가(2공구)-계약" xfId="693"/>
    <cellStyle name="_입찰표지 _부대결과_Book1_설계내역서" xfId="694"/>
    <cellStyle name="_입찰표지 _부대결과_Book1_설계내역서(2차)" xfId="695"/>
    <cellStyle name="_입찰표지 _부대결과_Book1_설계내역서(2차)_2008년도 도로유지보수 연간단가(2공구)-계약" xfId="696"/>
    <cellStyle name="_입찰표지 _부대결과_Book1_설계내역서_2008년도 도로유지보수 연간단가(2공구)-계약" xfId="697"/>
    <cellStyle name="_입찰표지 _부대결과_P-(현리-신팔)" xfId="698"/>
    <cellStyle name="_입찰표지 _부대결과_P-(현리-신팔)_2008년도 도로유지보수 연간단가(2공구)-계약" xfId="699"/>
    <cellStyle name="_입찰표지 _부대결과_P-(현리-신팔)_내역서(최초)" xfId="700"/>
    <cellStyle name="_입찰표지 _부대결과_P-(현리-신팔)_내역서(최초)_2008년도 도로유지보수 연간단가(2공구)-계약" xfId="701"/>
    <cellStyle name="_입찰표지 _부대결과_P-(현리-신팔)_설계내역서" xfId="702"/>
    <cellStyle name="_입찰표지 _부대결과_P-(현리-신팔)_설계내역서(2차)" xfId="703"/>
    <cellStyle name="_입찰표지 _부대결과_P-(현리-신팔)_설계내역서(2차)_2008년도 도로유지보수 연간단가(2공구)-계약" xfId="704"/>
    <cellStyle name="_입찰표지 _부대결과_P-(현리-신팔)_설계내역서_2008년도 도로유지보수 연간단가(2공구)-계약" xfId="705"/>
    <cellStyle name="_입찰표지 _부대결과_내역서(최초)" xfId="706"/>
    <cellStyle name="_입찰표지 _부대결과_내역서(최초)_2008년도 도로유지보수 연간단가(2공구)-계약" xfId="707"/>
    <cellStyle name="_입찰표지 _부대결과_설계내역서" xfId="708"/>
    <cellStyle name="_입찰표지 _부대결과_설계내역서(2차)" xfId="709"/>
    <cellStyle name="_입찰표지 _부대결과_설계내역서(2차)_2008년도 도로유지보수 연간단가(2공구)-계약" xfId="710"/>
    <cellStyle name="_입찰표지 _부대결과_설계내역서_2008년도 도로유지보수 연간단가(2공구)-계약" xfId="711"/>
    <cellStyle name="_입찰표지 _부대결과_현리-신팔도로설계" xfId="712"/>
    <cellStyle name="_입찰표지 _부대결과_현리-신팔도로설계_2008년도 도로유지보수 연간단가(2공구)-계약" xfId="713"/>
    <cellStyle name="_입찰표지 _부대결과_현리-신팔도로설계_내역서(최초)" xfId="714"/>
    <cellStyle name="_입찰표지 _부대결과_현리-신팔도로설계_내역서(최초)_2008년도 도로유지보수 연간단가(2공구)-계약" xfId="715"/>
    <cellStyle name="_입찰표지 _부대결과_현리-신팔도로설계_설계내역서" xfId="716"/>
    <cellStyle name="_입찰표지 _부대결과_현리-신팔도로설계_설계내역서(2차)" xfId="717"/>
    <cellStyle name="_입찰표지 _부대결과_현리-신팔도로설계_설계내역서(2차)_2008년도 도로유지보수 연간단가(2공구)-계약" xfId="718"/>
    <cellStyle name="_입찰표지 _부대결과_현리-신팔도로설계_설계내역서_2008년도 도로유지보수 연간단가(2공구)-계약" xfId="719"/>
    <cellStyle name="_입찰표지 _부대입찰특별조건및내역송부(최저가)" xfId="720"/>
    <cellStyle name="_입찰표지 _부대입찰특별조건및내역송부(최저가)_2008년도 도로유지보수 연간단가(2공구)-계약" xfId="721"/>
    <cellStyle name="_입찰표지 _부대입찰특별조건및내역송부(최저가)_Book1" xfId="722"/>
    <cellStyle name="_입찰표지 _부대입찰특별조건및내역송부(최저가)_Book1_2008년도 도로유지보수 연간단가(2공구)-계약" xfId="723"/>
    <cellStyle name="_입찰표지 _부대입찰특별조건및내역송부(최저가)_Book1_내역서(최초)" xfId="724"/>
    <cellStyle name="_입찰표지 _부대입찰특별조건및내역송부(최저가)_Book1_내역서(최초)_2008년도 도로유지보수 연간단가(2공구)-계약" xfId="725"/>
    <cellStyle name="_입찰표지 _부대입찰특별조건및내역송부(최저가)_Book1_설계내역서" xfId="726"/>
    <cellStyle name="_입찰표지 _부대입찰특별조건및내역송부(최저가)_Book1_설계내역서(2차)" xfId="727"/>
    <cellStyle name="_입찰표지 _부대입찰특별조건및내역송부(최저가)_Book1_설계내역서(2차)_2008년도 도로유지보수 연간단가(2공구)-계약" xfId="728"/>
    <cellStyle name="_입찰표지 _부대입찰특별조건및내역송부(최저가)_Book1_설계내역서_2008년도 도로유지보수 연간단가(2공구)-계약" xfId="729"/>
    <cellStyle name="_입찰표지 _부대입찰특별조건및내역송부(최저가)_P-(현리-신팔)" xfId="730"/>
    <cellStyle name="_입찰표지 _부대입찰특별조건및내역송부(최저가)_P-(현리-신팔)_2008년도 도로유지보수 연간단가(2공구)-계약" xfId="731"/>
    <cellStyle name="_입찰표지 _부대입찰특별조건및내역송부(최저가)_P-(현리-신팔)_내역서(최초)" xfId="732"/>
    <cellStyle name="_입찰표지 _부대입찰특별조건및내역송부(최저가)_P-(현리-신팔)_내역서(최초)_2008년도 도로유지보수 연간단가(2공구)-계약" xfId="733"/>
    <cellStyle name="_입찰표지 _부대입찰특별조건및내역송부(최저가)_P-(현리-신팔)_설계내역서" xfId="734"/>
    <cellStyle name="_입찰표지 _부대입찰특별조건및내역송부(최저가)_P-(현리-신팔)_설계내역서(2차)" xfId="735"/>
    <cellStyle name="_입찰표지 _부대입찰특별조건및내역송부(최저가)_P-(현리-신팔)_설계내역서(2차)_2008년도 도로유지보수 연간단가(2공구)-계약" xfId="736"/>
    <cellStyle name="_입찰표지 _부대입찰특별조건및내역송부(최저가)_P-(현리-신팔)_설계내역서_2008년도 도로유지보수 연간단가(2공구)-계약" xfId="737"/>
    <cellStyle name="_입찰표지 _부대입찰특별조건및내역송부(최저가)_내역서(최초)" xfId="738"/>
    <cellStyle name="_입찰표지 _부대입찰특별조건및내역송부(최저가)_내역서(최초)_2008년도 도로유지보수 연간단가(2공구)-계약" xfId="739"/>
    <cellStyle name="_입찰표지 _부대입찰특별조건및내역송부(최저가)_부대결과" xfId="740"/>
    <cellStyle name="_입찰표지 _부대입찰특별조건및내역송부(최저가)_부대결과_2008년도 도로유지보수 연간단가(2공구)-계약" xfId="741"/>
    <cellStyle name="_입찰표지 _부대입찰특별조건및내역송부(최저가)_부대결과_Book1" xfId="742"/>
    <cellStyle name="_입찰표지 _부대입찰특별조건및내역송부(최저가)_부대결과_Book1_2008년도 도로유지보수 연간단가(2공구)-계약" xfId="743"/>
    <cellStyle name="_입찰표지 _부대입찰특별조건및내역송부(최저가)_부대결과_Book1_내역서(최초)" xfId="744"/>
    <cellStyle name="_입찰표지 _부대입찰특별조건및내역송부(최저가)_부대결과_Book1_내역서(최초)_2008년도 도로유지보수 연간단가(2공구)-계약" xfId="745"/>
    <cellStyle name="_입찰표지 _부대입찰특별조건및내역송부(최저가)_부대결과_Book1_설계내역서" xfId="746"/>
    <cellStyle name="_입찰표지 _부대입찰특별조건및내역송부(최저가)_부대결과_Book1_설계내역서(2차)" xfId="747"/>
    <cellStyle name="_입찰표지 _부대입찰특별조건및내역송부(최저가)_부대결과_Book1_설계내역서(2차)_2008년도 도로유지보수 연간단가(2공구)-계약" xfId="748"/>
    <cellStyle name="_입찰표지 _부대입찰특별조건및내역송부(최저가)_부대결과_Book1_설계내역서_2008년도 도로유지보수 연간단가(2공구)-계약" xfId="749"/>
    <cellStyle name="_입찰표지 _부대입찰특별조건및내역송부(최저가)_부대결과_P-(현리-신팔)" xfId="750"/>
    <cellStyle name="_입찰표지 _부대입찰특별조건및내역송부(최저가)_부대결과_P-(현리-신팔)_2008년도 도로유지보수 연간단가(2공구)-계약" xfId="751"/>
    <cellStyle name="_입찰표지 _부대입찰특별조건및내역송부(최저가)_부대결과_P-(현리-신팔)_내역서(최초)" xfId="752"/>
    <cellStyle name="_입찰표지 _부대입찰특별조건및내역송부(최저가)_부대결과_P-(현리-신팔)_내역서(최초)_2008년도 도로유지보수 연간단가(2공구)-계약" xfId="753"/>
    <cellStyle name="_입찰표지 _부대입찰특별조건및내역송부(최저가)_부대결과_P-(현리-신팔)_설계내역서" xfId="754"/>
    <cellStyle name="_입찰표지 _부대입찰특별조건및내역송부(최저가)_부대결과_P-(현리-신팔)_설계내역서(2차)" xfId="755"/>
    <cellStyle name="_입찰표지 _부대입찰특별조건및내역송부(최저가)_부대결과_P-(현리-신팔)_설계내역서(2차)_2008년도 도로유지보수 연간단가(2공구)-계약" xfId="756"/>
    <cellStyle name="_입찰표지 _부대입찰특별조건및내역송부(최저가)_부대결과_P-(현리-신팔)_설계내역서_2008년도 도로유지보수 연간단가(2공구)-계약" xfId="757"/>
    <cellStyle name="_입찰표지 _부대입찰특별조건및내역송부(최저가)_부대결과_내역서(최초)" xfId="758"/>
    <cellStyle name="_입찰표지 _부대입찰특별조건및내역송부(최저가)_부대결과_내역서(최초)_2008년도 도로유지보수 연간단가(2공구)-계약" xfId="759"/>
    <cellStyle name="_입찰표지 _부대입찰특별조건및내역송부(최저가)_부대결과_설계내역서" xfId="760"/>
    <cellStyle name="_입찰표지 _부대입찰특별조건및내역송부(최저가)_부대결과_설계내역서(2차)" xfId="761"/>
    <cellStyle name="_입찰표지 _부대입찰특별조건및내역송부(최저가)_부대결과_설계내역서(2차)_2008년도 도로유지보수 연간단가(2공구)-계약" xfId="762"/>
    <cellStyle name="_입찰표지 _부대입찰특별조건및내역송부(최저가)_부대결과_설계내역서_2008년도 도로유지보수 연간단가(2공구)-계약" xfId="763"/>
    <cellStyle name="_입찰표지 _부대입찰특별조건및내역송부(최저가)_부대결과_현리-신팔도로설계" xfId="764"/>
    <cellStyle name="_입찰표지 _부대입찰특별조건및내역송부(최저가)_부대결과_현리-신팔도로설계_2008년도 도로유지보수 연간단가(2공구)-계약" xfId="765"/>
    <cellStyle name="_입찰표지 _부대입찰특별조건및내역송부(최저가)_부대결과_현리-신팔도로설계_내역서(최초)" xfId="766"/>
    <cellStyle name="_입찰표지 _부대입찰특별조건및내역송부(최저가)_부대결과_현리-신팔도로설계_내역서(최초)_2008년도 도로유지보수 연간단가(2공구)-계약" xfId="767"/>
    <cellStyle name="_입찰표지 _부대입찰특별조건및내역송부(최저가)_부대결과_현리-신팔도로설계_설계내역서" xfId="768"/>
    <cellStyle name="_입찰표지 _부대입찰특별조건및내역송부(최저가)_부대결과_현리-신팔도로설계_설계내역서(2차)" xfId="769"/>
    <cellStyle name="_입찰표지 _부대입찰특별조건및내역송부(최저가)_부대결과_현리-신팔도로설계_설계내역서(2차)_2008년도 도로유지보수 연간단가(2공구)-계약" xfId="770"/>
    <cellStyle name="_입찰표지 _부대입찰특별조건및내역송부(최저가)_부대결과_현리-신팔도로설계_설계내역서_2008년도 도로유지보수 연간단가(2공구)-계약" xfId="771"/>
    <cellStyle name="_입찰표지 _부대입찰특별조건및내역송부(최저가)_설계내역서" xfId="772"/>
    <cellStyle name="_입찰표지 _부대입찰특별조건및내역송부(최저가)_설계내역서(2차)" xfId="773"/>
    <cellStyle name="_입찰표지 _부대입찰특별조건및내역송부(최저가)_설계내역서(2차)_2008년도 도로유지보수 연간단가(2공구)-계약" xfId="774"/>
    <cellStyle name="_입찰표지 _부대입찰특별조건및내역송부(최저가)_설계내역서_2008년도 도로유지보수 연간단가(2공구)-계약" xfId="775"/>
    <cellStyle name="_입찰표지 _부대입찰특별조건및내역송부(최저가)_현리-신팔도로설계" xfId="776"/>
    <cellStyle name="_입찰표지 _부대입찰특별조건및내역송부(최저가)_현리-신팔도로설계_2008년도 도로유지보수 연간단가(2공구)-계약" xfId="777"/>
    <cellStyle name="_입찰표지 _부대입찰특별조건및내역송부(최저가)_현리-신팔도로설계_내역서(최초)" xfId="778"/>
    <cellStyle name="_입찰표지 _부대입찰특별조건및내역송부(최저가)_현리-신팔도로설계_내역서(최초)_2008년도 도로유지보수 연간단가(2공구)-계약" xfId="779"/>
    <cellStyle name="_입찰표지 _부대입찰특별조건및내역송부(최저가)_현리-신팔도로설계_설계내역서" xfId="780"/>
    <cellStyle name="_입찰표지 _부대입찰특별조건및내역송부(최저가)_현리-신팔도로설계_설계내역서(2차)" xfId="781"/>
    <cellStyle name="_입찰표지 _부대입찰특별조건및내역송부(최저가)_현리-신팔도로설계_설계내역서(2차)_2008년도 도로유지보수 연간단가(2공구)-계약" xfId="782"/>
    <cellStyle name="_입찰표지 _부대입찰특별조건및내역송부(최저가)_현리-신팔도로설계_설계내역서_2008년도 도로유지보수 연간단가(2공구)-계약" xfId="783"/>
    <cellStyle name="_입찰표지 _설계내역서" xfId="784"/>
    <cellStyle name="_입찰표지 _설계내역서(2차)" xfId="785"/>
    <cellStyle name="_입찰표지 _설계내역서(2차)_2008년도 도로유지보수 연간단가(2공구)-계약" xfId="786"/>
    <cellStyle name="_입찰표지 _설계내역서_2008년도 도로유지보수 연간단가(2공구)-계약" xfId="787"/>
    <cellStyle name="_입찰표지 _시행계획보고(중앙선6공구)" xfId="788"/>
    <cellStyle name="_입찰표지 _시행계획보고(중앙선6공구)_2008년도 도로유지보수 연간단가(2공구)-계약" xfId="789"/>
    <cellStyle name="_입찰표지 _투찰" xfId="790"/>
    <cellStyle name="_입찰표지 _투찰_2008년도 도로유지보수 연간단가(2공구)-계약" xfId="791"/>
    <cellStyle name="_입찰표지 _투찰_Book1" xfId="792"/>
    <cellStyle name="_입찰표지 _투찰_Book1_2008년도 도로유지보수 연간단가(2공구)-계약" xfId="793"/>
    <cellStyle name="_입찰표지 _투찰_Book1_내역서(최초)" xfId="794"/>
    <cellStyle name="_입찰표지 _투찰_Book1_내역서(최초)_2008년도 도로유지보수 연간단가(2공구)-계약" xfId="795"/>
    <cellStyle name="_입찰표지 _투찰_Book1_설계내역서" xfId="796"/>
    <cellStyle name="_입찰표지 _투찰_Book1_설계내역서(2차)" xfId="797"/>
    <cellStyle name="_입찰표지 _투찰_Book1_설계내역서(2차)_2008년도 도로유지보수 연간단가(2공구)-계약" xfId="798"/>
    <cellStyle name="_입찰표지 _투찰_Book1_설계내역서_2008년도 도로유지보수 연간단가(2공구)-계약" xfId="799"/>
    <cellStyle name="_입찰표지 _투찰_P-(현리-신팔)" xfId="800"/>
    <cellStyle name="_입찰표지 _투찰_P-(현리-신팔)_2008년도 도로유지보수 연간단가(2공구)-계약" xfId="801"/>
    <cellStyle name="_입찰표지 _투찰_P-(현리-신팔)_내역서(최초)" xfId="802"/>
    <cellStyle name="_입찰표지 _투찰_P-(현리-신팔)_내역서(최초)_2008년도 도로유지보수 연간단가(2공구)-계약" xfId="803"/>
    <cellStyle name="_입찰표지 _투찰_P-(현리-신팔)_설계내역서" xfId="804"/>
    <cellStyle name="_입찰표지 _투찰_P-(현리-신팔)_설계내역서(2차)" xfId="805"/>
    <cellStyle name="_입찰표지 _투찰_P-(현리-신팔)_설계내역서(2차)_2008년도 도로유지보수 연간단가(2공구)-계약" xfId="806"/>
    <cellStyle name="_입찰표지 _투찰_P-(현리-신팔)_설계내역서_2008년도 도로유지보수 연간단가(2공구)-계약" xfId="807"/>
    <cellStyle name="_입찰표지 _투찰_내역서(최초)" xfId="808"/>
    <cellStyle name="_입찰표지 _투찰_내역서(최초)_2008년도 도로유지보수 연간단가(2공구)-계약" xfId="809"/>
    <cellStyle name="_입찰표지 _투찰_부대결과" xfId="810"/>
    <cellStyle name="_입찰표지 _투찰_부대결과_2008년도 도로유지보수 연간단가(2공구)-계약" xfId="811"/>
    <cellStyle name="_입찰표지 _투찰_부대결과_Book1" xfId="812"/>
    <cellStyle name="_입찰표지 _투찰_부대결과_Book1_2008년도 도로유지보수 연간단가(2공구)-계약" xfId="813"/>
    <cellStyle name="_입찰표지 _투찰_부대결과_Book1_내역서(최초)" xfId="814"/>
    <cellStyle name="_입찰표지 _투찰_부대결과_Book1_내역서(최초)_2008년도 도로유지보수 연간단가(2공구)-계약" xfId="815"/>
    <cellStyle name="_입찰표지 _투찰_부대결과_Book1_설계내역서" xfId="816"/>
    <cellStyle name="_입찰표지 _투찰_부대결과_Book1_설계내역서(2차)" xfId="817"/>
    <cellStyle name="_입찰표지 _투찰_부대결과_Book1_설계내역서(2차)_2008년도 도로유지보수 연간단가(2공구)-계약" xfId="818"/>
    <cellStyle name="_입찰표지 _투찰_부대결과_Book1_설계내역서_2008년도 도로유지보수 연간단가(2공구)-계약" xfId="819"/>
    <cellStyle name="_입찰표지 _투찰_부대결과_P-(현리-신팔)" xfId="820"/>
    <cellStyle name="_입찰표지 _투찰_부대결과_P-(현리-신팔)_2008년도 도로유지보수 연간단가(2공구)-계약" xfId="821"/>
    <cellStyle name="_입찰표지 _투찰_부대결과_P-(현리-신팔)_내역서(최초)" xfId="822"/>
    <cellStyle name="_입찰표지 _투찰_부대결과_P-(현리-신팔)_내역서(최초)_2008년도 도로유지보수 연간단가(2공구)-계약" xfId="823"/>
    <cellStyle name="_입찰표지 _투찰_부대결과_P-(현리-신팔)_설계내역서" xfId="824"/>
    <cellStyle name="_입찰표지 _투찰_부대결과_P-(현리-신팔)_설계내역서(2차)" xfId="825"/>
    <cellStyle name="_입찰표지 _투찰_부대결과_P-(현리-신팔)_설계내역서(2차)_2008년도 도로유지보수 연간단가(2공구)-계약" xfId="826"/>
    <cellStyle name="_입찰표지 _투찰_부대결과_P-(현리-신팔)_설계내역서_2008년도 도로유지보수 연간단가(2공구)-계약" xfId="827"/>
    <cellStyle name="_입찰표지 _투찰_부대결과_내역서(최초)" xfId="828"/>
    <cellStyle name="_입찰표지 _투찰_부대결과_내역서(최초)_2008년도 도로유지보수 연간단가(2공구)-계약" xfId="829"/>
    <cellStyle name="_입찰표지 _투찰_부대결과_설계내역서" xfId="830"/>
    <cellStyle name="_입찰표지 _투찰_부대결과_설계내역서(2차)" xfId="831"/>
    <cellStyle name="_입찰표지 _투찰_부대결과_설계내역서(2차)_2008년도 도로유지보수 연간단가(2공구)-계약" xfId="832"/>
    <cellStyle name="_입찰표지 _투찰_부대결과_설계내역서_2008년도 도로유지보수 연간단가(2공구)-계약" xfId="833"/>
    <cellStyle name="_입찰표지 _투찰_부대결과_현리-신팔도로설계" xfId="834"/>
    <cellStyle name="_입찰표지 _투찰_부대결과_현리-신팔도로설계_2008년도 도로유지보수 연간단가(2공구)-계약" xfId="835"/>
    <cellStyle name="_입찰표지 _투찰_부대결과_현리-신팔도로설계_내역서(최초)" xfId="836"/>
    <cellStyle name="_입찰표지 _투찰_부대결과_현리-신팔도로설계_내역서(최초)_2008년도 도로유지보수 연간단가(2공구)-계약" xfId="837"/>
    <cellStyle name="_입찰표지 _투찰_부대결과_현리-신팔도로설계_설계내역서" xfId="838"/>
    <cellStyle name="_입찰표지 _투찰_부대결과_현리-신팔도로설계_설계내역서(2차)" xfId="839"/>
    <cellStyle name="_입찰표지 _투찰_부대결과_현리-신팔도로설계_설계내역서(2차)_2008년도 도로유지보수 연간단가(2공구)-계약" xfId="840"/>
    <cellStyle name="_입찰표지 _투찰_부대결과_현리-신팔도로설계_설계내역서_2008년도 도로유지보수 연간단가(2공구)-계약" xfId="841"/>
    <cellStyle name="_입찰표지 _투찰_설계내역서" xfId="842"/>
    <cellStyle name="_입찰표지 _투찰_설계내역서(2차)" xfId="843"/>
    <cellStyle name="_입찰표지 _투찰_설계내역서(2차)_2008년도 도로유지보수 연간단가(2공구)-계약" xfId="844"/>
    <cellStyle name="_입찰표지 _투찰_설계내역서_2008년도 도로유지보수 연간단가(2공구)-계약" xfId="845"/>
    <cellStyle name="_입찰표지 _투찰_현리-신팔도로설계" xfId="846"/>
    <cellStyle name="_입찰표지 _투찰_현리-신팔도로설계_2008년도 도로유지보수 연간단가(2공구)-계약" xfId="847"/>
    <cellStyle name="_입찰표지 _투찰_현리-신팔도로설계_내역서(최초)" xfId="848"/>
    <cellStyle name="_입찰표지 _투찰_현리-신팔도로설계_내역서(최초)_2008년도 도로유지보수 연간단가(2공구)-계약" xfId="849"/>
    <cellStyle name="_입찰표지 _투찰_현리-신팔도로설계_설계내역서" xfId="850"/>
    <cellStyle name="_입찰표지 _투찰_현리-신팔도로설계_설계내역서(2차)" xfId="851"/>
    <cellStyle name="_입찰표지 _투찰_현리-신팔도로설계_설계내역서(2차)_2008년도 도로유지보수 연간단가(2공구)-계약" xfId="852"/>
    <cellStyle name="_입찰표지 _투찰_현리-신팔도로설계_설계내역서_2008년도 도로유지보수 연간단가(2공구)-계약" xfId="853"/>
    <cellStyle name="_입찰표지 _현리-신팔도로설계" xfId="854"/>
    <cellStyle name="_입찰표지 _현리-신팔도로설계_2008년도 도로유지보수 연간단가(2공구)-계약" xfId="855"/>
    <cellStyle name="_입찰표지 _현리-신팔도로설계_내역서(최초)" xfId="856"/>
    <cellStyle name="_입찰표지 _현리-신팔도로설계_내역서(최초)_2008년도 도로유지보수 연간단가(2공구)-계약" xfId="857"/>
    <cellStyle name="_입찰표지 _현리-신팔도로설계_설계내역서" xfId="858"/>
    <cellStyle name="_입찰표지 _현리-신팔도로설계_설계내역서(2차)" xfId="859"/>
    <cellStyle name="_입찰표지 _현리-신팔도로설계_설계내역서(2차)_2008년도 도로유지보수 연간단가(2공구)-계약" xfId="860"/>
    <cellStyle name="_입찰표지 _현리-신팔도로설계_설계내역서_2008년도 도로유지보수 연간단가(2공구)-계약" xfId="861"/>
    <cellStyle name="_장산중학교내역(혁성)" xfId="862"/>
    <cellStyle name="_장산중학교내역(혁성업체)" xfId="863"/>
    <cellStyle name="_장산중학교내역하도급(혁성)" xfId="864"/>
    <cellStyle name="_적격 " xfId="865"/>
    <cellStyle name="_적격 _2008년도 도로유지보수 연간단가(2공구)-계약" xfId="866"/>
    <cellStyle name="_적격 _Book1" xfId="867"/>
    <cellStyle name="_적격 _Book1_2008년도 도로유지보수 연간단가(2공구)-계약" xfId="868"/>
    <cellStyle name="_적격 _Book1_내역서(최초)" xfId="869"/>
    <cellStyle name="_적격 _Book1_내역서(최초)_2008년도 도로유지보수 연간단가(2공구)-계약" xfId="870"/>
    <cellStyle name="_적격 _Book1_설계내역서" xfId="871"/>
    <cellStyle name="_적격 _Book1_설계내역서(2차)" xfId="872"/>
    <cellStyle name="_적격 _Book1_설계내역서(2차)_2008년도 도로유지보수 연간단가(2공구)-계약" xfId="873"/>
    <cellStyle name="_적격 _Book1_설계내역서_2008년도 도로유지보수 연간단가(2공구)-계약" xfId="874"/>
    <cellStyle name="_적격 _P-(현리-신팔)" xfId="875"/>
    <cellStyle name="_적격 _P-(현리-신팔)_2008년도 도로유지보수 연간단가(2공구)-계약" xfId="876"/>
    <cellStyle name="_적격 _P-(현리-신팔)_내역서(최초)" xfId="877"/>
    <cellStyle name="_적격 _P-(현리-신팔)_내역서(최초)_2008년도 도로유지보수 연간단가(2공구)-계약" xfId="878"/>
    <cellStyle name="_적격 _P-(현리-신팔)_설계내역서" xfId="879"/>
    <cellStyle name="_적격 _P-(현리-신팔)_설계내역서(2차)" xfId="880"/>
    <cellStyle name="_적격 _P-(현리-신팔)_설계내역서(2차)_2008년도 도로유지보수 연간단가(2공구)-계약" xfId="881"/>
    <cellStyle name="_적격 _P-(현리-신팔)_설계내역서_2008년도 도로유지보수 연간단가(2공구)-계약" xfId="882"/>
    <cellStyle name="_적격 _p-하남강일1" xfId="883"/>
    <cellStyle name="_적격 _p-하남강일1_2008년도 도로유지보수 연간단가(2공구)-계약" xfId="884"/>
    <cellStyle name="_적격 _p-하남강일1_내역서(최초)" xfId="885"/>
    <cellStyle name="_적격 _p-하남강일1_내역서(최초)_2008년도 도로유지보수 연간단가(2공구)-계약" xfId="886"/>
    <cellStyle name="_적격 _p-하남강일1_설계내역서" xfId="887"/>
    <cellStyle name="_적격 _p-하남강일1_설계내역서(2차)" xfId="888"/>
    <cellStyle name="_적격 _p-하남강일1_설계내역서(2차)_2008년도 도로유지보수 연간단가(2공구)-계약" xfId="889"/>
    <cellStyle name="_적격 _p-하남강일1_설계내역서_2008년도 도로유지보수 연간단가(2공구)-계약" xfId="890"/>
    <cellStyle name="_적격 _내역서(최초)" xfId="891"/>
    <cellStyle name="_적격 _내역서(최초)_2008년도 도로유지보수 연간단가(2공구)-계약" xfId="892"/>
    <cellStyle name="_적격 _부대결과" xfId="893"/>
    <cellStyle name="_적격 _부대결과_2008년도 도로유지보수 연간단가(2공구)-계약" xfId="894"/>
    <cellStyle name="_적격 _부대결과_Book1" xfId="895"/>
    <cellStyle name="_적격 _부대결과_Book1_2008년도 도로유지보수 연간단가(2공구)-계약" xfId="896"/>
    <cellStyle name="_적격 _부대결과_Book1_내역서(최초)" xfId="897"/>
    <cellStyle name="_적격 _부대결과_Book1_내역서(최초)_2008년도 도로유지보수 연간단가(2공구)-계약" xfId="898"/>
    <cellStyle name="_적격 _부대결과_Book1_설계내역서" xfId="899"/>
    <cellStyle name="_적격 _부대결과_Book1_설계내역서(2차)" xfId="900"/>
    <cellStyle name="_적격 _부대결과_Book1_설계내역서(2차)_2008년도 도로유지보수 연간단가(2공구)-계약" xfId="901"/>
    <cellStyle name="_적격 _부대결과_Book1_설계내역서_2008년도 도로유지보수 연간단가(2공구)-계약" xfId="902"/>
    <cellStyle name="_적격 _부대결과_P-(현리-신팔)" xfId="903"/>
    <cellStyle name="_적격 _부대결과_P-(현리-신팔)_2008년도 도로유지보수 연간단가(2공구)-계약" xfId="904"/>
    <cellStyle name="_적격 _부대결과_P-(현리-신팔)_내역서(최초)" xfId="905"/>
    <cellStyle name="_적격 _부대결과_P-(현리-신팔)_내역서(최초)_2008년도 도로유지보수 연간단가(2공구)-계약" xfId="906"/>
    <cellStyle name="_적격 _부대결과_P-(현리-신팔)_설계내역서" xfId="907"/>
    <cellStyle name="_적격 _부대결과_P-(현리-신팔)_설계내역서(2차)" xfId="908"/>
    <cellStyle name="_적격 _부대결과_P-(현리-신팔)_설계내역서(2차)_2008년도 도로유지보수 연간단가(2공구)-계약" xfId="909"/>
    <cellStyle name="_적격 _부대결과_P-(현리-신팔)_설계내역서_2008년도 도로유지보수 연간단가(2공구)-계약" xfId="910"/>
    <cellStyle name="_적격 _부대결과_내역서(최초)" xfId="911"/>
    <cellStyle name="_적격 _부대결과_내역서(최초)_2008년도 도로유지보수 연간단가(2공구)-계약" xfId="912"/>
    <cellStyle name="_적격 _부대결과_설계내역서" xfId="913"/>
    <cellStyle name="_적격 _부대결과_설계내역서(2차)" xfId="914"/>
    <cellStyle name="_적격 _부대결과_설계내역서(2차)_2008년도 도로유지보수 연간단가(2공구)-계약" xfId="915"/>
    <cellStyle name="_적격 _부대결과_설계내역서_2008년도 도로유지보수 연간단가(2공구)-계약" xfId="916"/>
    <cellStyle name="_적격 _부대결과_현리-신팔도로설계" xfId="917"/>
    <cellStyle name="_적격 _부대결과_현리-신팔도로설계_2008년도 도로유지보수 연간단가(2공구)-계약" xfId="918"/>
    <cellStyle name="_적격 _부대결과_현리-신팔도로설계_내역서(최초)" xfId="919"/>
    <cellStyle name="_적격 _부대결과_현리-신팔도로설계_내역서(최초)_2008년도 도로유지보수 연간단가(2공구)-계약" xfId="920"/>
    <cellStyle name="_적격 _부대결과_현리-신팔도로설계_설계내역서" xfId="921"/>
    <cellStyle name="_적격 _부대결과_현리-신팔도로설계_설계내역서(2차)" xfId="922"/>
    <cellStyle name="_적격 _부대결과_현리-신팔도로설계_설계내역서(2차)_2008년도 도로유지보수 연간단가(2공구)-계약" xfId="923"/>
    <cellStyle name="_적격 _부대결과_현리-신팔도로설계_설계내역서_2008년도 도로유지보수 연간단가(2공구)-계약" xfId="924"/>
    <cellStyle name="_적격 _부대입찰특별조건및내역송부(최저가)" xfId="925"/>
    <cellStyle name="_적격 _부대입찰특별조건및내역송부(최저가)_2008년도 도로유지보수 연간단가(2공구)-계약" xfId="926"/>
    <cellStyle name="_적격 _부대입찰특별조건및내역송부(최저가)_Book1" xfId="927"/>
    <cellStyle name="_적격 _부대입찰특별조건및내역송부(최저가)_Book1_2008년도 도로유지보수 연간단가(2공구)-계약" xfId="928"/>
    <cellStyle name="_적격 _부대입찰특별조건및내역송부(최저가)_Book1_내역서(최초)" xfId="929"/>
    <cellStyle name="_적격 _부대입찰특별조건및내역송부(최저가)_Book1_내역서(최초)_2008년도 도로유지보수 연간단가(2공구)-계약" xfId="930"/>
    <cellStyle name="_적격 _부대입찰특별조건및내역송부(최저가)_Book1_설계내역서" xfId="931"/>
    <cellStyle name="_적격 _부대입찰특별조건및내역송부(최저가)_Book1_설계내역서(2차)" xfId="932"/>
    <cellStyle name="_적격 _부대입찰특별조건및내역송부(최저가)_Book1_설계내역서(2차)_2008년도 도로유지보수 연간단가(2공구)-계약" xfId="933"/>
    <cellStyle name="_적격 _부대입찰특별조건및내역송부(최저가)_Book1_설계내역서_2008년도 도로유지보수 연간단가(2공구)-계약" xfId="934"/>
    <cellStyle name="_적격 _부대입찰특별조건및내역송부(최저가)_P-(현리-신팔)" xfId="935"/>
    <cellStyle name="_적격 _부대입찰특별조건및내역송부(최저가)_P-(현리-신팔)_2008년도 도로유지보수 연간단가(2공구)-계약" xfId="936"/>
    <cellStyle name="_적격 _부대입찰특별조건및내역송부(최저가)_P-(현리-신팔)_내역서(최초)" xfId="937"/>
    <cellStyle name="_적격 _부대입찰특별조건및내역송부(최저가)_P-(현리-신팔)_내역서(최초)_2008년도 도로유지보수 연간단가(2공구)-계약" xfId="938"/>
    <cellStyle name="_적격 _부대입찰특별조건및내역송부(최저가)_P-(현리-신팔)_설계내역서" xfId="939"/>
    <cellStyle name="_적격 _부대입찰특별조건및내역송부(최저가)_P-(현리-신팔)_설계내역서(2차)" xfId="940"/>
    <cellStyle name="_적격 _부대입찰특별조건및내역송부(최저가)_P-(현리-신팔)_설계내역서(2차)_2008년도 도로유지보수 연간단가(2공구)-계약" xfId="941"/>
    <cellStyle name="_적격 _부대입찰특별조건및내역송부(최저가)_P-(현리-신팔)_설계내역서_2008년도 도로유지보수 연간단가(2공구)-계약" xfId="942"/>
    <cellStyle name="_적격 _부대입찰특별조건및내역송부(최저가)_내역서(최초)" xfId="943"/>
    <cellStyle name="_적격 _부대입찰특별조건및내역송부(최저가)_내역서(최초)_2008년도 도로유지보수 연간단가(2공구)-계약" xfId="944"/>
    <cellStyle name="_적격 _부대입찰특별조건및내역송부(최저가)_부대결과" xfId="945"/>
    <cellStyle name="_적격 _부대입찰특별조건및내역송부(최저가)_부대결과_2008년도 도로유지보수 연간단가(2공구)-계약" xfId="946"/>
    <cellStyle name="_적격 _부대입찰특별조건및내역송부(최저가)_부대결과_Book1" xfId="947"/>
    <cellStyle name="_적격 _부대입찰특별조건및내역송부(최저가)_부대결과_Book1_2008년도 도로유지보수 연간단가(2공구)-계약" xfId="948"/>
    <cellStyle name="_적격 _부대입찰특별조건및내역송부(최저가)_부대결과_Book1_내역서(최초)" xfId="949"/>
    <cellStyle name="_적격 _부대입찰특별조건및내역송부(최저가)_부대결과_Book1_내역서(최초)_2008년도 도로유지보수 연간단가(2공구)-계약" xfId="950"/>
    <cellStyle name="_적격 _부대입찰특별조건및내역송부(최저가)_부대결과_Book1_설계내역서" xfId="951"/>
    <cellStyle name="_적격 _부대입찰특별조건및내역송부(최저가)_부대결과_Book1_설계내역서(2차)" xfId="952"/>
    <cellStyle name="_적격 _부대입찰특별조건및내역송부(최저가)_부대결과_Book1_설계내역서(2차)_2008년도 도로유지보수 연간단가(2공구)-계약" xfId="953"/>
    <cellStyle name="_적격 _부대입찰특별조건및내역송부(최저가)_부대결과_Book1_설계내역서_2008년도 도로유지보수 연간단가(2공구)-계약" xfId="954"/>
    <cellStyle name="_적격 _부대입찰특별조건및내역송부(최저가)_부대결과_P-(현리-신팔)" xfId="955"/>
    <cellStyle name="_적격 _부대입찰특별조건및내역송부(최저가)_부대결과_P-(현리-신팔)_2008년도 도로유지보수 연간단가(2공구)-계약" xfId="956"/>
    <cellStyle name="_적격 _부대입찰특별조건및내역송부(최저가)_부대결과_P-(현리-신팔)_내역서(최초)" xfId="957"/>
    <cellStyle name="_적격 _부대입찰특별조건및내역송부(최저가)_부대결과_P-(현리-신팔)_내역서(최초)_2008년도 도로유지보수 연간단가(2공구)-계약" xfId="958"/>
    <cellStyle name="_적격 _부대입찰특별조건및내역송부(최저가)_부대결과_P-(현리-신팔)_설계내역서" xfId="959"/>
    <cellStyle name="_적격 _부대입찰특별조건및내역송부(최저가)_부대결과_P-(현리-신팔)_설계내역서(2차)" xfId="960"/>
    <cellStyle name="_적격 _부대입찰특별조건및내역송부(최저가)_부대결과_P-(현리-신팔)_설계내역서(2차)_2008년도 도로유지보수 연간단가(2공구)-계약" xfId="961"/>
    <cellStyle name="_적격 _부대입찰특별조건및내역송부(최저가)_부대결과_P-(현리-신팔)_설계내역서_2008년도 도로유지보수 연간단가(2공구)-계약" xfId="962"/>
    <cellStyle name="_적격 _부대입찰특별조건및내역송부(최저가)_부대결과_내역서(최초)" xfId="963"/>
    <cellStyle name="_적격 _부대입찰특별조건및내역송부(최저가)_부대결과_내역서(최초)_2008년도 도로유지보수 연간단가(2공구)-계약" xfId="964"/>
    <cellStyle name="_적격 _부대입찰특별조건및내역송부(최저가)_부대결과_설계내역서" xfId="965"/>
    <cellStyle name="_적격 _부대입찰특별조건및내역송부(최저가)_부대결과_설계내역서(2차)" xfId="966"/>
    <cellStyle name="_적격 _부대입찰특별조건및내역송부(최저가)_부대결과_설계내역서(2차)_2008년도 도로유지보수 연간단가(2공구)-계약" xfId="967"/>
    <cellStyle name="_적격 _부대입찰특별조건및내역송부(최저가)_부대결과_설계내역서_2008년도 도로유지보수 연간단가(2공구)-계약" xfId="968"/>
    <cellStyle name="_적격 _부대입찰특별조건및내역송부(최저가)_부대결과_현리-신팔도로설계" xfId="969"/>
    <cellStyle name="_적격 _부대입찰특별조건및내역송부(최저가)_부대결과_현리-신팔도로설계_2008년도 도로유지보수 연간단가(2공구)-계약" xfId="970"/>
    <cellStyle name="_적격 _부대입찰특별조건및내역송부(최저가)_부대결과_현리-신팔도로설계_내역서(최초)" xfId="971"/>
    <cellStyle name="_적격 _부대입찰특별조건및내역송부(최저가)_부대결과_현리-신팔도로설계_내역서(최초)_2008년도 도로유지보수 연간단가(2공구)-계약" xfId="972"/>
    <cellStyle name="_적격 _부대입찰특별조건및내역송부(최저가)_부대결과_현리-신팔도로설계_설계내역서" xfId="973"/>
    <cellStyle name="_적격 _부대입찰특별조건및내역송부(최저가)_부대결과_현리-신팔도로설계_설계내역서(2차)" xfId="974"/>
    <cellStyle name="_적격 _부대입찰특별조건및내역송부(최저가)_부대결과_현리-신팔도로설계_설계내역서(2차)_2008년도 도로유지보수 연간단가(2공구)-계약" xfId="975"/>
    <cellStyle name="_적격 _부대입찰특별조건및내역송부(최저가)_부대결과_현리-신팔도로설계_설계내역서_2008년도 도로유지보수 연간단가(2공구)-계약" xfId="976"/>
    <cellStyle name="_적격 _부대입찰특별조건및내역송부(최저가)_설계내역서" xfId="977"/>
    <cellStyle name="_적격 _부대입찰특별조건및내역송부(최저가)_설계내역서(2차)" xfId="978"/>
    <cellStyle name="_적격 _부대입찰특별조건및내역송부(최저가)_설계내역서(2차)_2008년도 도로유지보수 연간단가(2공구)-계약" xfId="979"/>
    <cellStyle name="_적격 _부대입찰특별조건및내역송부(최저가)_설계내역서_2008년도 도로유지보수 연간단가(2공구)-계약" xfId="980"/>
    <cellStyle name="_적격 _부대입찰특별조건및내역송부(최저가)_현리-신팔도로설계" xfId="981"/>
    <cellStyle name="_적격 _부대입찰특별조건및내역송부(최저가)_현리-신팔도로설계_2008년도 도로유지보수 연간단가(2공구)-계약" xfId="982"/>
    <cellStyle name="_적격 _부대입찰특별조건및내역송부(최저가)_현리-신팔도로설계_내역서(최초)" xfId="983"/>
    <cellStyle name="_적격 _부대입찰특별조건및내역송부(최저가)_현리-신팔도로설계_내역서(최초)_2008년도 도로유지보수 연간단가(2공구)-계약" xfId="984"/>
    <cellStyle name="_적격 _부대입찰특별조건및내역송부(최저가)_현리-신팔도로설계_설계내역서" xfId="985"/>
    <cellStyle name="_적격 _부대입찰특별조건및내역송부(최저가)_현리-신팔도로설계_설계내역서(2차)" xfId="986"/>
    <cellStyle name="_적격 _부대입찰특별조건및내역송부(최저가)_현리-신팔도로설계_설계내역서(2차)_2008년도 도로유지보수 연간단가(2공구)-계약" xfId="987"/>
    <cellStyle name="_적격 _부대입찰특별조건및내역송부(최저가)_현리-신팔도로설계_설계내역서_2008년도 도로유지보수 연간단가(2공구)-계약" xfId="988"/>
    <cellStyle name="_적격 _설계내역서" xfId="989"/>
    <cellStyle name="_적격 _설계내역서(2차)" xfId="990"/>
    <cellStyle name="_적격 _설계내역서(2차)_2008년도 도로유지보수 연간단가(2공구)-계약" xfId="991"/>
    <cellStyle name="_적격 _설계내역서_2008년도 도로유지보수 연간단가(2공구)-계약" xfId="992"/>
    <cellStyle name="_적격 _시행계획보고(중앙선6공구)" xfId="993"/>
    <cellStyle name="_적격 _시행계획보고(중앙선6공구)_2008년도 도로유지보수 연간단가(2공구)-계약" xfId="994"/>
    <cellStyle name="_적격 _집행갑지 " xfId="995"/>
    <cellStyle name="_적격 _집행갑지 _2008년도 도로유지보수 연간단가(2공구)-계약" xfId="996"/>
    <cellStyle name="_적격 _집행갑지 _Book1" xfId="997"/>
    <cellStyle name="_적격 _집행갑지 _Book1_2008년도 도로유지보수 연간단가(2공구)-계약" xfId="998"/>
    <cellStyle name="_적격 _집행갑지 _Book1_내역서(최초)" xfId="999"/>
    <cellStyle name="_적격 _집행갑지 _Book1_내역서(최초)_2008년도 도로유지보수 연간단가(2공구)-계약" xfId="1000"/>
    <cellStyle name="_적격 _집행갑지 _Book1_설계내역서" xfId="1001"/>
    <cellStyle name="_적격 _집행갑지 _Book1_설계내역서(2차)" xfId="1002"/>
    <cellStyle name="_적격 _집행갑지 _Book1_설계내역서(2차)_2008년도 도로유지보수 연간단가(2공구)-계약" xfId="1003"/>
    <cellStyle name="_적격 _집행갑지 _Book1_설계내역서_2008년도 도로유지보수 연간단가(2공구)-계약" xfId="1004"/>
    <cellStyle name="_적격 _집행갑지 _P-(현리-신팔)" xfId="1005"/>
    <cellStyle name="_적격 _집행갑지 _P-(현리-신팔)_2008년도 도로유지보수 연간단가(2공구)-계약" xfId="1006"/>
    <cellStyle name="_적격 _집행갑지 _P-(현리-신팔)_내역서(최초)" xfId="1007"/>
    <cellStyle name="_적격 _집행갑지 _P-(현리-신팔)_내역서(최초)_2008년도 도로유지보수 연간단가(2공구)-계약" xfId="1008"/>
    <cellStyle name="_적격 _집행갑지 _P-(현리-신팔)_설계내역서" xfId="1009"/>
    <cellStyle name="_적격 _집행갑지 _P-(현리-신팔)_설계내역서(2차)" xfId="1010"/>
    <cellStyle name="_적격 _집행갑지 _P-(현리-신팔)_설계내역서(2차)_2008년도 도로유지보수 연간단가(2공구)-계약" xfId="1011"/>
    <cellStyle name="_적격 _집행갑지 _P-(현리-신팔)_설계내역서_2008년도 도로유지보수 연간단가(2공구)-계약" xfId="1012"/>
    <cellStyle name="_적격 _집행갑지 _p-하남강일1" xfId="1013"/>
    <cellStyle name="_적격 _집행갑지 _p-하남강일1_2008년도 도로유지보수 연간단가(2공구)-계약" xfId="1014"/>
    <cellStyle name="_적격 _집행갑지 _p-하남강일1_내역서(최초)" xfId="1015"/>
    <cellStyle name="_적격 _집행갑지 _p-하남강일1_내역서(최초)_2008년도 도로유지보수 연간단가(2공구)-계약" xfId="1016"/>
    <cellStyle name="_적격 _집행갑지 _p-하남강일1_설계내역서" xfId="1017"/>
    <cellStyle name="_적격 _집행갑지 _p-하남강일1_설계내역서(2차)" xfId="1018"/>
    <cellStyle name="_적격 _집행갑지 _p-하남강일1_설계내역서(2차)_2008년도 도로유지보수 연간단가(2공구)-계약" xfId="1019"/>
    <cellStyle name="_적격 _집행갑지 _p-하남강일1_설계내역서_2008년도 도로유지보수 연간단가(2공구)-계약" xfId="1020"/>
    <cellStyle name="_적격 _집행갑지 _내역서(최초)" xfId="1021"/>
    <cellStyle name="_적격 _집행갑지 _내역서(최초)_2008년도 도로유지보수 연간단가(2공구)-계약" xfId="1022"/>
    <cellStyle name="_적격 _집행갑지 _부대결과" xfId="1023"/>
    <cellStyle name="_적격 _집행갑지 _부대결과_2008년도 도로유지보수 연간단가(2공구)-계약" xfId="1024"/>
    <cellStyle name="_적격 _집행갑지 _부대결과_Book1" xfId="1025"/>
    <cellStyle name="_적격 _집행갑지 _부대결과_Book1_2008년도 도로유지보수 연간단가(2공구)-계약" xfId="1026"/>
    <cellStyle name="_적격 _집행갑지 _부대결과_Book1_내역서(최초)" xfId="1027"/>
    <cellStyle name="_적격 _집행갑지 _부대결과_Book1_내역서(최초)_2008년도 도로유지보수 연간단가(2공구)-계약" xfId="1028"/>
    <cellStyle name="_적격 _집행갑지 _부대결과_Book1_설계내역서" xfId="1029"/>
    <cellStyle name="_적격 _집행갑지 _부대결과_Book1_설계내역서(2차)" xfId="1030"/>
    <cellStyle name="_적격 _집행갑지 _부대결과_Book1_설계내역서(2차)_2008년도 도로유지보수 연간단가(2공구)-계약" xfId="1031"/>
    <cellStyle name="_적격 _집행갑지 _부대결과_Book1_설계내역서_2008년도 도로유지보수 연간단가(2공구)-계약" xfId="1032"/>
    <cellStyle name="_적격 _집행갑지 _부대결과_P-(현리-신팔)" xfId="1033"/>
    <cellStyle name="_적격 _집행갑지 _부대결과_P-(현리-신팔)_2008년도 도로유지보수 연간단가(2공구)-계약" xfId="1034"/>
    <cellStyle name="_적격 _집행갑지 _부대결과_P-(현리-신팔)_내역서(최초)" xfId="1035"/>
    <cellStyle name="_적격 _집행갑지 _부대결과_P-(현리-신팔)_내역서(최초)_2008년도 도로유지보수 연간단가(2공구)-계약" xfId="1036"/>
    <cellStyle name="_적격 _집행갑지 _부대결과_P-(현리-신팔)_설계내역서" xfId="1037"/>
    <cellStyle name="_적격 _집행갑지 _부대결과_P-(현리-신팔)_설계내역서(2차)" xfId="1038"/>
    <cellStyle name="_적격 _집행갑지 _부대결과_P-(현리-신팔)_설계내역서(2차)_2008년도 도로유지보수 연간단가(2공구)-계약" xfId="1039"/>
    <cellStyle name="_적격 _집행갑지 _부대결과_P-(현리-신팔)_설계내역서_2008년도 도로유지보수 연간단가(2공구)-계약" xfId="1040"/>
    <cellStyle name="_적격 _집행갑지 _부대결과_내역서(최초)" xfId="1041"/>
    <cellStyle name="_적격 _집행갑지 _부대결과_내역서(최초)_2008년도 도로유지보수 연간단가(2공구)-계약" xfId="1042"/>
    <cellStyle name="_적격 _집행갑지 _부대결과_설계내역서" xfId="1043"/>
    <cellStyle name="_적격 _집행갑지 _부대결과_설계내역서(2차)" xfId="1044"/>
    <cellStyle name="_적격 _집행갑지 _부대결과_설계내역서(2차)_2008년도 도로유지보수 연간단가(2공구)-계약" xfId="1045"/>
    <cellStyle name="_적격 _집행갑지 _부대결과_설계내역서_2008년도 도로유지보수 연간단가(2공구)-계약" xfId="1046"/>
    <cellStyle name="_적격 _집행갑지 _부대결과_현리-신팔도로설계" xfId="1047"/>
    <cellStyle name="_적격 _집행갑지 _부대결과_현리-신팔도로설계_2008년도 도로유지보수 연간단가(2공구)-계약" xfId="1048"/>
    <cellStyle name="_적격 _집행갑지 _부대결과_현리-신팔도로설계_내역서(최초)" xfId="1049"/>
    <cellStyle name="_적격 _집행갑지 _부대결과_현리-신팔도로설계_내역서(최초)_2008년도 도로유지보수 연간단가(2공구)-계약" xfId="1050"/>
    <cellStyle name="_적격 _집행갑지 _부대결과_현리-신팔도로설계_설계내역서" xfId="1051"/>
    <cellStyle name="_적격 _집행갑지 _부대결과_현리-신팔도로설계_설계내역서(2차)" xfId="1052"/>
    <cellStyle name="_적격 _집행갑지 _부대결과_현리-신팔도로설계_설계내역서(2차)_2008년도 도로유지보수 연간단가(2공구)-계약" xfId="1053"/>
    <cellStyle name="_적격 _집행갑지 _부대결과_현리-신팔도로설계_설계내역서_2008년도 도로유지보수 연간단가(2공구)-계약" xfId="1054"/>
    <cellStyle name="_적격 _집행갑지 _부대입찰특별조건및내역송부(최저가)" xfId="1055"/>
    <cellStyle name="_적격 _집행갑지 _부대입찰특별조건및내역송부(최저가)_2008년도 도로유지보수 연간단가(2공구)-계약" xfId="1056"/>
    <cellStyle name="_적격 _집행갑지 _부대입찰특별조건및내역송부(최저가)_Book1" xfId="1057"/>
    <cellStyle name="_적격 _집행갑지 _부대입찰특별조건및내역송부(최저가)_Book1_2008년도 도로유지보수 연간단가(2공구)-계약" xfId="1058"/>
    <cellStyle name="_적격 _집행갑지 _부대입찰특별조건및내역송부(최저가)_Book1_내역서(최초)" xfId="1059"/>
    <cellStyle name="_적격 _집행갑지 _부대입찰특별조건및내역송부(최저가)_Book1_내역서(최초)_2008년도 도로유지보수 연간단가(2공구)-계약" xfId="1060"/>
    <cellStyle name="_적격 _집행갑지 _부대입찰특별조건및내역송부(최저가)_Book1_설계내역서" xfId="1061"/>
    <cellStyle name="_적격 _집행갑지 _부대입찰특별조건및내역송부(최저가)_Book1_설계내역서(2차)" xfId="1062"/>
    <cellStyle name="_적격 _집행갑지 _부대입찰특별조건및내역송부(최저가)_Book1_설계내역서(2차)_2008년도 도로유지보수 연간단가(2공구)-계약" xfId="1063"/>
    <cellStyle name="_적격 _집행갑지 _부대입찰특별조건및내역송부(최저가)_Book1_설계내역서_2008년도 도로유지보수 연간단가(2공구)-계약" xfId="1064"/>
    <cellStyle name="_적격 _집행갑지 _부대입찰특별조건및내역송부(최저가)_P-(현리-신팔)" xfId="1065"/>
    <cellStyle name="_적격 _집행갑지 _부대입찰특별조건및내역송부(최저가)_P-(현리-신팔)_2008년도 도로유지보수 연간단가(2공구)-계약" xfId="1066"/>
    <cellStyle name="_적격 _집행갑지 _부대입찰특별조건및내역송부(최저가)_P-(현리-신팔)_내역서(최초)" xfId="1067"/>
    <cellStyle name="_적격 _집행갑지 _부대입찰특별조건및내역송부(최저가)_P-(현리-신팔)_내역서(최초)_2008년도 도로유지보수 연간단가(2공구)-계약" xfId="1068"/>
    <cellStyle name="_적격 _집행갑지 _부대입찰특별조건및내역송부(최저가)_P-(현리-신팔)_설계내역서" xfId="1069"/>
    <cellStyle name="_적격 _집행갑지 _부대입찰특별조건및내역송부(최저가)_P-(현리-신팔)_설계내역서(2차)" xfId="1070"/>
    <cellStyle name="_적격 _집행갑지 _부대입찰특별조건및내역송부(최저가)_P-(현리-신팔)_설계내역서(2차)_2008년도 도로유지보수 연간단가(2공구)-계약" xfId="1071"/>
    <cellStyle name="_적격 _집행갑지 _부대입찰특별조건및내역송부(최저가)_P-(현리-신팔)_설계내역서_2008년도 도로유지보수 연간단가(2공구)-계약" xfId="1072"/>
    <cellStyle name="_적격 _집행갑지 _부대입찰특별조건및내역송부(최저가)_내역서(최초)" xfId="1073"/>
    <cellStyle name="_적격 _집행갑지 _부대입찰특별조건및내역송부(최저가)_내역서(최초)_2008년도 도로유지보수 연간단가(2공구)-계약" xfId="1074"/>
    <cellStyle name="_적격 _집행갑지 _부대입찰특별조건및내역송부(최저가)_부대결과" xfId="1075"/>
    <cellStyle name="_적격 _집행갑지 _부대입찰특별조건및내역송부(최저가)_부대결과_2008년도 도로유지보수 연간단가(2공구)-계약" xfId="1076"/>
    <cellStyle name="_적격 _집행갑지 _부대입찰특별조건및내역송부(최저가)_부대결과_Book1" xfId="1077"/>
    <cellStyle name="_적격 _집행갑지 _부대입찰특별조건및내역송부(최저가)_부대결과_Book1_2008년도 도로유지보수 연간단가(2공구)-계약" xfId="1078"/>
    <cellStyle name="_적격 _집행갑지 _부대입찰특별조건및내역송부(최저가)_부대결과_Book1_내역서(최초)" xfId="1079"/>
    <cellStyle name="_적격 _집행갑지 _부대입찰특별조건및내역송부(최저가)_부대결과_Book1_내역서(최초)_2008년도 도로유지보수 연간단가(2공구)-계약" xfId="1080"/>
    <cellStyle name="_적격 _집행갑지 _부대입찰특별조건및내역송부(최저가)_부대결과_Book1_설계내역서" xfId="1081"/>
    <cellStyle name="_적격 _집행갑지 _부대입찰특별조건및내역송부(최저가)_부대결과_Book1_설계내역서(2차)" xfId="1082"/>
    <cellStyle name="_적격 _집행갑지 _부대입찰특별조건및내역송부(최저가)_부대결과_Book1_설계내역서(2차)_2008년도 도로유지보수 연간단가(2공구)-계약" xfId="1083"/>
    <cellStyle name="_적격 _집행갑지 _부대입찰특별조건및내역송부(최저가)_부대결과_Book1_설계내역서_2008년도 도로유지보수 연간단가(2공구)-계약" xfId="1084"/>
    <cellStyle name="_적격 _집행갑지 _부대입찰특별조건및내역송부(최저가)_부대결과_P-(현리-신팔)" xfId="1085"/>
    <cellStyle name="_적격 _집행갑지 _부대입찰특별조건및내역송부(최저가)_부대결과_P-(현리-신팔)_2008년도 도로유지보수 연간단가(2공구)-계약" xfId="1086"/>
    <cellStyle name="_적격 _집행갑지 _부대입찰특별조건및내역송부(최저가)_부대결과_P-(현리-신팔)_내역서(최초)" xfId="1087"/>
    <cellStyle name="_적격 _집행갑지 _부대입찰특별조건및내역송부(최저가)_부대결과_P-(현리-신팔)_내역서(최초)_2008년도 도로유지보수 연간단가(2공구)-계약" xfId="1088"/>
    <cellStyle name="_적격 _집행갑지 _부대입찰특별조건및내역송부(최저가)_부대결과_P-(현리-신팔)_설계내역서" xfId="1089"/>
    <cellStyle name="_적격 _집행갑지 _부대입찰특별조건및내역송부(최저가)_부대결과_P-(현리-신팔)_설계내역서(2차)" xfId="1090"/>
    <cellStyle name="_적격 _집행갑지 _부대입찰특별조건및내역송부(최저가)_부대결과_P-(현리-신팔)_설계내역서(2차)_2008년도 도로유지보수 연간단가(2공구)-계약" xfId="1091"/>
    <cellStyle name="_적격 _집행갑지 _부대입찰특별조건및내역송부(최저가)_부대결과_P-(현리-신팔)_설계내역서_2008년도 도로유지보수 연간단가(2공구)-계약" xfId="1092"/>
    <cellStyle name="_적격 _집행갑지 _부대입찰특별조건및내역송부(최저가)_부대결과_내역서(최초)" xfId="1093"/>
    <cellStyle name="_적격 _집행갑지 _부대입찰특별조건및내역송부(최저가)_부대결과_내역서(최초)_2008년도 도로유지보수 연간단가(2공구)-계약" xfId="1094"/>
    <cellStyle name="_적격 _집행갑지 _부대입찰특별조건및내역송부(최저가)_부대결과_설계내역서" xfId="1095"/>
    <cellStyle name="_적격 _집행갑지 _부대입찰특별조건및내역송부(최저가)_부대결과_설계내역서(2차)" xfId="1096"/>
    <cellStyle name="_적격 _집행갑지 _부대입찰특별조건및내역송부(최저가)_부대결과_설계내역서(2차)_2008년도 도로유지보수 연간단가(2공구)-계약" xfId="1097"/>
    <cellStyle name="_적격 _집행갑지 _부대입찰특별조건및내역송부(최저가)_부대결과_설계내역서_2008년도 도로유지보수 연간단가(2공구)-계약" xfId="1098"/>
    <cellStyle name="_적격 _집행갑지 _부대입찰특별조건및내역송부(최저가)_부대결과_현리-신팔도로설계" xfId="1099"/>
    <cellStyle name="_적격 _집행갑지 _부대입찰특별조건및내역송부(최저가)_부대결과_현리-신팔도로설계_2008년도 도로유지보수 연간단가(2공구)-계약" xfId="1100"/>
    <cellStyle name="_적격 _집행갑지 _부대입찰특별조건및내역송부(최저가)_부대결과_현리-신팔도로설계_내역서(최초)" xfId="1101"/>
    <cellStyle name="_적격 _집행갑지 _부대입찰특별조건및내역송부(최저가)_부대결과_현리-신팔도로설계_내역서(최초)_2008년도 도로유지보수 연간단가(2공구)-계약" xfId="1102"/>
    <cellStyle name="_적격 _집행갑지 _부대입찰특별조건및내역송부(최저가)_부대결과_현리-신팔도로설계_설계내역서" xfId="1103"/>
    <cellStyle name="_적격 _집행갑지 _부대입찰특별조건및내역송부(최저가)_부대결과_현리-신팔도로설계_설계내역서(2차)" xfId="1104"/>
    <cellStyle name="_적격 _집행갑지 _부대입찰특별조건및내역송부(최저가)_부대결과_현리-신팔도로설계_설계내역서(2차)_2008년도 도로유지보수 연간단가(2공구)-계약" xfId="1105"/>
    <cellStyle name="_적격 _집행갑지 _부대입찰특별조건및내역송부(최저가)_부대결과_현리-신팔도로설계_설계내역서_2008년도 도로유지보수 연간단가(2공구)-계약" xfId="1106"/>
    <cellStyle name="_적격 _집행갑지 _부대입찰특별조건및내역송부(최저가)_설계내역서" xfId="1107"/>
    <cellStyle name="_적격 _집행갑지 _부대입찰특별조건및내역송부(최저가)_설계내역서(2차)" xfId="1108"/>
    <cellStyle name="_적격 _집행갑지 _부대입찰특별조건및내역송부(최저가)_설계내역서(2차)_2008년도 도로유지보수 연간단가(2공구)-계약" xfId="1109"/>
    <cellStyle name="_적격 _집행갑지 _부대입찰특별조건및내역송부(최저가)_설계내역서_2008년도 도로유지보수 연간단가(2공구)-계약" xfId="1110"/>
    <cellStyle name="_적격 _집행갑지 _부대입찰특별조건및내역송부(최저가)_현리-신팔도로설계" xfId="1111"/>
    <cellStyle name="_적격 _집행갑지 _부대입찰특별조건및내역송부(최저가)_현리-신팔도로설계_2008년도 도로유지보수 연간단가(2공구)-계약" xfId="1112"/>
    <cellStyle name="_적격 _집행갑지 _부대입찰특별조건및내역송부(최저가)_현리-신팔도로설계_내역서(최초)" xfId="1113"/>
    <cellStyle name="_적격 _집행갑지 _부대입찰특별조건및내역송부(최저가)_현리-신팔도로설계_내역서(최초)_2008년도 도로유지보수 연간단가(2공구)-계약" xfId="1114"/>
    <cellStyle name="_적격 _집행갑지 _부대입찰특별조건및내역송부(최저가)_현리-신팔도로설계_설계내역서" xfId="1115"/>
    <cellStyle name="_적격 _집행갑지 _부대입찰특별조건및내역송부(최저가)_현리-신팔도로설계_설계내역서(2차)" xfId="1116"/>
    <cellStyle name="_적격 _집행갑지 _부대입찰특별조건및내역송부(최저가)_현리-신팔도로설계_설계내역서(2차)_2008년도 도로유지보수 연간단가(2공구)-계약" xfId="1117"/>
    <cellStyle name="_적격 _집행갑지 _부대입찰특별조건및내역송부(최저가)_현리-신팔도로설계_설계내역서_2008년도 도로유지보수 연간단가(2공구)-계약" xfId="1118"/>
    <cellStyle name="_적격 _집행갑지 _설계내역서" xfId="1119"/>
    <cellStyle name="_적격 _집행갑지 _설계내역서(2차)" xfId="1120"/>
    <cellStyle name="_적격 _집행갑지 _설계내역서(2차)_2008년도 도로유지보수 연간단가(2공구)-계약" xfId="1121"/>
    <cellStyle name="_적격 _집행갑지 _설계내역서_2008년도 도로유지보수 연간단가(2공구)-계약" xfId="1122"/>
    <cellStyle name="_적격 _집행갑지 _시행계획보고(중앙선6공구)" xfId="1123"/>
    <cellStyle name="_적격 _집행갑지 _시행계획보고(중앙선6공구)_2008년도 도로유지보수 연간단가(2공구)-계약" xfId="1124"/>
    <cellStyle name="_적격 _집행갑지 _투찰" xfId="1125"/>
    <cellStyle name="_적격 _집행갑지 _투찰_2008년도 도로유지보수 연간단가(2공구)-계약" xfId="1126"/>
    <cellStyle name="_적격 _집행갑지 _투찰_Book1" xfId="1127"/>
    <cellStyle name="_적격 _집행갑지 _투찰_Book1_2008년도 도로유지보수 연간단가(2공구)-계약" xfId="1128"/>
    <cellStyle name="_적격 _집행갑지 _투찰_Book1_내역서(최초)" xfId="1129"/>
    <cellStyle name="_적격 _집행갑지 _투찰_Book1_내역서(최초)_2008년도 도로유지보수 연간단가(2공구)-계약" xfId="1130"/>
    <cellStyle name="_적격 _집행갑지 _투찰_Book1_설계내역서" xfId="1131"/>
    <cellStyle name="_적격 _집행갑지 _투찰_Book1_설계내역서(2차)" xfId="1132"/>
    <cellStyle name="_적격 _집행갑지 _투찰_Book1_설계내역서(2차)_2008년도 도로유지보수 연간단가(2공구)-계약" xfId="1133"/>
    <cellStyle name="_적격 _집행갑지 _투찰_Book1_설계내역서_2008년도 도로유지보수 연간단가(2공구)-계약" xfId="1134"/>
    <cellStyle name="_적격 _집행갑지 _투찰_P-(현리-신팔)" xfId="1135"/>
    <cellStyle name="_적격 _집행갑지 _투찰_P-(현리-신팔)_2008년도 도로유지보수 연간단가(2공구)-계약" xfId="1136"/>
    <cellStyle name="_적격 _집행갑지 _투찰_P-(현리-신팔)_내역서(최초)" xfId="1137"/>
    <cellStyle name="_적격 _집행갑지 _투찰_P-(현리-신팔)_내역서(최초)_2008년도 도로유지보수 연간단가(2공구)-계약" xfId="1138"/>
    <cellStyle name="_적격 _집행갑지 _투찰_P-(현리-신팔)_설계내역서" xfId="1139"/>
    <cellStyle name="_적격 _집행갑지 _투찰_P-(현리-신팔)_설계내역서(2차)" xfId="1140"/>
    <cellStyle name="_적격 _집행갑지 _투찰_P-(현리-신팔)_설계내역서(2차)_2008년도 도로유지보수 연간단가(2공구)-계약" xfId="1141"/>
    <cellStyle name="_적격 _집행갑지 _투찰_P-(현리-신팔)_설계내역서_2008년도 도로유지보수 연간단가(2공구)-계약" xfId="1142"/>
    <cellStyle name="_적격 _집행갑지 _투찰_내역서(최초)" xfId="1143"/>
    <cellStyle name="_적격 _집행갑지 _투찰_내역서(최초)_2008년도 도로유지보수 연간단가(2공구)-계약" xfId="1144"/>
    <cellStyle name="_적격 _집행갑지 _투찰_부대결과" xfId="1145"/>
    <cellStyle name="_적격 _집행갑지 _투찰_부대결과_2008년도 도로유지보수 연간단가(2공구)-계약" xfId="1146"/>
    <cellStyle name="_적격 _집행갑지 _투찰_부대결과_Book1" xfId="1147"/>
    <cellStyle name="_적격 _집행갑지 _투찰_부대결과_Book1_2008년도 도로유지보수 연간단가(2공구)-계약" xfId="1148"/>
    <cellStyle name="_적격 _집행갑지 _투찰_부대결과_Book1_내역서(최초)" xfId="1149"/>
    <cellStyle name="_적격 _집행갑지 _투찰_부대결과_Book1_내역서(최초)_2008년도 도로유지보수 연간단가(2공구)-계약" xfId="1150"/>
    <cellStyle name="_적격 _집행갑지 _투찰_부대결과_Book1_설계내역서" xfId="1151"/>
    <cellStyle name="_적격 _집행갑지 _투찰_부대결과_Book1_설계내역서(2차)" xfId="1152"/>
    <cellStyle name="_적격 _집행갑지 _투찰_부대결과_Book1_설계내역서(2차)_2008년도 도로유지보수 연간단가(2공구)-계약" xfId="1153"/>
    <cellStyle name="_적격 _집행갑지 _투찰_부대결과_Book1_설계내역서_2008년도 도로유지보수 연간단가(2공구)-계약" xfId="1154"/>
    <cellStyle name="_적격 _집행갑지 _투찰_부대결과_P-(현리-신팔)" xfId="1155"/>
    <cellStyle name="_적격 _집행갑지 _투찰_부대결과_P-(현리-신팔)_2008년도 도로유지보수 연간단가(2공구)-계약" xfId="1156"/>
    <cellStyle name="_적격 _집행갑지 _투찰_부대결과_P-(현리-신팔)_내역서(최초)" xfId="1157"/>
    <cellStyle name="_적격 _집행갑지 _투찰_부대결과_P-(현리-신팔)_내역서(최초)_2008년도 도로유지보수 연간단가(2공구)-계약" xfId="1158"/>
    <cellStyle name="_적격 _집행갑지 _투찰_부대결과_P-(현리-신팔)_설계내역서" xfId="1159"/>
    <cellStyle name="_적격 _집행갑지 _투찰_부대결과_P-(현리-신팔)_설계내역서(2차)" xfId="1160"/>
    <cellStyle name="_적격 _집행갑지 _투찰_부대결과_P-(현리-신팔)_설계내역서(2차)_2008년도 도로유지보수 연간단가(2공구)-계약" xfId="1161"/>
    <cellStyle name="_적격 _집행갑지 _투찰_부대결과_P-(현리-신팔)_설계내역서_2008년도 도로유지보수 연간단가(2공구)-계약" xfId="1162"/>
    <cellStyle name="_적격 _집행갑지 _투찰_부대결과_내역서(최초)" xfId="1163"/>
    <cellStyle name="_적격 _집행갑지 _투찰_부대결과_내역서(최초)_2008년도 도로유지보수 연간단가(2공구)-계약" xfId="1164"/>
    <cellStyle name="_적격 _집행갑지 _투찰_부대결과_설계내역서" xfId="1165"/>
    <cellStyle name="_적격 _집행갑지 _투찰_부대결과_설계내역서(2차)" xfId="1166"/>
    <cellStyle name="_적격 _집행갑지 _투찰_부대결과_설계내역서(2차)_2008년도 도로유지보수 연간단가(2공구)-계약" xfId="1167"/>
    <cellStyle name="_적격 _집행갑지 _투찰_부대결과_설계내역서_2008년도 도로유지보수 연간단가(2공구)-계약" xfId="1168"/>
    <cellStyle name="_적격 _집행갑지 _투찰_부대결과_현리-신팔도로설계" xfId="1169"/>
    <cellStyle name="_적격 _집행갑지 _투찰_부대결과_현리-신팔도로설계_2008년도 도로유지보수 연간단가(2공구)-계약" xfId="1170"/>
    <cellStyle name="_적격 _집행갑지 _투찰_부대결과_현리-신팔도로설계_내역서(최초)" xfId="1171"/>
    <cellStyle name="_적격 _집행갑지 _투찰_부대결과_현리-신팔도로설계_내역서(최초)_2008년도 도로유지보수 연간단가(2공구)-계약" xfId="1172"/>
    <cellStyle name="_적격 _집행갑지 _투찰_부대결과_현리-신팔도로설계_설계내역서" xfId="1173"/>
    <cellStyle name="_적격 _집행갑지 _투찰_부대결과_현리-신팔도로설계_설계내역서(2차)" xfId="1174"/>
    <cellStyle name="_적격 _집행갑지 _투찰_부대결과_현리-신팔도로설계_설계내역서(2차)_2008년도 도로유지보수 연간단가(2공구)-계약" xfId="1175"/>
    <cellStyle name="_적격 _집행갑지 _투찰_부대결과_현리-신팔도로설계_설계내역서_2008년도 도로유지보수 연간단가(2공구)-계약" xfId="1176"/>
    <cellStyle name="_적격 _집행갑지 _투찰_설계내역서" xfId="1177"/>
    <cellStyle name="_적격 _집행갑지 _투찰_설계내역서(2차)" xfId="1178"/>
    <cellStyle name="_적격 _집행갑지 _투찰_설계내역서(2차)_2008년도 도로유지보수 연간단가(2공구)-계약" xfId="1179"/>
    <cellStyle name="_적격 _집행갑지 _투찰_설계내역서_2008년도 도로유지보수 연간단가(2공구)-계약" xfId="1180"/>
    <cellStyle name="_적격 _집행갑지 _투찰_현리-신팔도로설계" xfId="1181"/>
    <cellStyle name="_적격 _집행갑지 _투찰_현리-신팔도로설계_2008년도 도로유지보수 연간단가(2공구)-계약" xfId="1182"/>
    <cellStyle name="_적격 _집행갑지 _투찰_현리-신팔도로설계_내역서(최초)" xfId="1183"/>
    <cellStyle name="_적격 _집행갑지 _투찰_현리-신팔도로설계_내역서(최초)_2008년도 도로유지보수 연간단가(2공구)-계약" xfId="1184"/>
    <cellStyle name="_적격 _집행갑지 _투찰_현리-신팔도로설계_설계내역서" xfId="1185"/>
    <cellStyle name="_적격 _집행갑지 _투찰_현리-신팔도로설계_설계내역서(2차)" xfId="1186"/>
    <cellStyle name="_적격 _집행갑지 _투찰_현리-신팔도로설계_설계내역서(2차)_2008년도 도로유지보수 연간단가(2공구)-계약" xfId="1187"/>
    <cellStyle name="_적격 _집행갑지 _투찰_현리-신팔도로설계_설계내역서_2008년도 도로유지보수 연간단가(2공구)-계약" xfId="1188"/>
    <cellStyle name="_적격 _집행갑지 _현리-신팔도로설계" xfId="1189"/>
    <cellStyle name="_적격 _집행갑지 _현리-신팔도로설계_2008년도 도로유지보수 연간단가(2공구)-계약" xfId="1190"/>
    <cellStyle name="_적격 _집행갑지 _현리-신팔도로설계_내역서(최초)" xfId="1191"/>
    <cellStyle name="_적격 _집행갑지 _현리-신팔도로설계_내역서(최초)_2008년도 도로유지보수 연간단가(2공구)-계약" xfId="1192"/>
    <cellStyle name="_적격 _집행갑지 _현리-신팔도로설계_설계내역서" xfId="1193"/>
    <cellStyle name="_적격 _집행갑지 _현리-신팔도로설계_설계내역서(2차)" xfId="1194"/>
    <cellStyle name="_적격 _집행갑지 _현리-신팔도로설계_설계내역서(2차)_2008년도 도로유지보수 연간단가(2공구)-계약" xfId="1195"/>
    <cellStyle name="_적격 _집행갑지 _현리-신팔도로설계_설계내역서_2008년도 도로유지보수 연간단가(2공구)-계약" xfId="1196"/>
    <cellStyle name="_적격 _투찰" xfId="1197"/>
    <cellStyle name="_적격 _투찰_2008년도 도로유지보수 연간단가(2공구)-계약" xfId="1198"/>
    <cellStyle name="_적격 _투찰_Book1" xfId="1199"/>
    <cellStyle name="_적격 _투찰_Book1_2008년도 도로유지보수 연간단가(2공구)-계약" xfId="1200"/>
    <cellStyle name="_적격 _투찰_Book1_내역서(최초)" xfId="1201"/>
    <cellStyle name="_적격 _투찰_Book1_내역서(최초)_2008년도 도로유지보수 연간단가(2공구)-계약" xfId="1202"/>
    <cellStyle name="_적격 _투찰_Book1_설계내역서" xfId="1203"/>
    <cellStyle name="_적격 _투찰_Book1_설계내역서(2차)" xfId="1204"/>
    <cellStyle name="_적격 _투찰_Book1_설계내역서(2차)_2008년도 도로유지보수 연간단가(2공구)-계약" xfId="1205"/>
    <cellStyle name="_적격 _투찰_Book1_설계내역서_2008년도 도로유지보수 연간단가(2공구)-계약" xfId="1206"/>
    <cellStyle name="_적격 _투찰_P-(현리-신팔)" xfId="1207"/>
    <cellStyle name="_적격 _투찰_P-(현리-신팔)_2008년도 도로유지보수 연간단가(2공구)-계약" xfId="1208"/>
    <cellStyle name="_적격 _투찰_P-(현리-신팔)_내역서(최초)" xfId="1209"/>
    <cellStyle name="_적격 _투찰_P-(현리-신팔)_내역서(최초)_2008년도 도로유지보수 연간단가(2공구)-계약" xfId="1210"/>
    <cellStyle name="_적격 _투찰_P-(현리-신팔)_설계내역서" xfId="1211"/>
    <cellStyle name="_적격 _투찰_P-(현리-신팔)_설계내역서(2차)" xfId="1212"/>
    <cellStyle name="_적격 _투찰_P-(현리-신팔)_설계내역서(2차)_2008년도 도로유지보수 연간단가(2공구)-계약" xfId="1213"/>
    <cellStyle name="_적격 _투찰_P-(현리-신팔)_설계내역서_2008년도 도로유지보수 연간단가(2공구)-계약" xfId="1214"/>
    <cellStyle name="_적격 _투찰_내역서(최초)" xfId="1215"/>
    <cellStyle name="_적격 _투찰_내역서(최초)_2008년도 도로유지보수 연간단가(2공구)-계약" xfId="1216"/>
    <cellStyle name="_적격 _투찰_부대결과" xfId="1217"/>
    <cellStyle name="_적격 _투찰_부대결과_2008년도 도로유지보수 연간단가(2공구)-계약" xfId="1218"/>
    <cellStyle name="_적격 _투찰_부대결과_Book1" xfId="1219"/>
    <cellStyle name="_적격 _투찰_부대결과_Book1_2008년도 도로유지보수 연간단가(2공구)-계약" xfId="1220"/>
    <cellStyle name="_적격 _투찰_부대결과_Book1_내역서(최초)" xfId="1221"/>
    <cellStyle name="_적격 _투찰_부대결과_Book1_내역서(최초)_2008년도 도로유지보수 연간단가(2공구)-계약" xfId="1222"/>
    <cellStyle name="_적격 _투찰_부대결과_Book1_설계내역서" xfId="1223"/>
    <cellStyle name="_적격 _투찰_부대결과_Book1_설계내역서(2차)" xfId="1224"/>
    <cellStyle name="_적격 _투찰_부대결과_Book1_설계내역서(2차)_2008년도 도로유지보수 연간단가(2공구)-계약" xfId="1225"/>
    <cellStyle name="_적격 _투찰_부대결과_Book1_설계내역서_2008년도 도로유지보수 연간단가(2공구)-계약" xfId="1226"/>
    <cellStyle name="_적격 _투찰_부대결과_P-(현리-신팔)" xfId="1227"/>
    <cellStyle name="_적격 _투찰_부대결과_P-(현리-신팔)_2008년도 도로유지보수 연간단가(2공구)-계약" xfId="1228"/>
    <cellStyle name="_적격 _투찰_부대결과_P-(현리-신팔)_내역서(최초)" xfId="1229"/>
    <cellStyle name="_적격 _투찰_부대결과_P-(현리-신팔)_내역서(최초)_2008년도 도로유지보수 연간단가(2공구)-계약" xfId="1230"/>
    <cellStyle name="_적격 _투찰_부대결과_P-(현리-신팔)_설계내역서" xfId="1231"/>
    <cellStyle name="_적격 _투찰_부대결과_P-(현리-신팔)_설계내역서(2차)" xfId="1232"/>
    <cellStyle name="_적격 _투찰_부대결과_P-(현리-신팔)_설계내역서(2차)_2008년도 도로유지보수 연간단가(2공구)-계약" xfId="1233"/>
    <cellStyle name="_적격 _투찰_부대결과_P-(현리-신팔)_설계내역서_2008년도 도로유지보수 연간단가(2공구)-계약" xfId="1234"/>
    <cellStyle name="_적격 _투찰_부대결과_내역서(최초)" xfId="1235"/>
    <cellStyle name="_적격 _투찰_부대결과_내역서(최초)_2008년도 도로유지보수 연간단가(2공구)-계약" xfId="1236"/>
    <cellStyle name="_적격 _투찰_부대결과_설계내역서" xfId="1237"/>
    <cellStyle name="_적격 _투찰_부대결과_설계내역서(2차)" xfId="1238"/>
    <cellStyle name="_적격 _투찰_부대결과_설계내역서(2차)_2008년도 도로유지보수 연간단가(2공구)-계약" xfId="1239"/>
    <cellStyle name="_적격 _투찰_부대결과_설계내역서_2008년도 도로유지보수 연간단가(2공구)-계약" xfId="1240"/>
    <cellStyle name="_적격 _투찰_부대결과_현리-신팔도로설계" xfId="1241"/>
    <cellStyle name="_적격 _투찰_부대결과_현리-신팔도로설계_2008년도 도로유지보수 연간단가(2공구)-계약" xfId="1242"/>
    <cellStyle name="_적격 _투찰_부대결과_현리-신팔도로설계_내역서(최초)" xfId="1243"/>
    <cellStyle name="_적격 _투찰_부대결과_현리-신팔도로설계_내역서(최초)_2008년도 도로유지보수 연간단가(2공구)-계약" xfId="1244"/>
    <cellStyle name="_적격 _투찰_부대결과_현리-신팔도로설계_설계내역서" xfId="1245"/>
    <cellStyle name="_적격 _투찰_부대결과_현리-신팔도로설계_설계내역서(2차)" xfId="1246"/>
    <cellStyle name="_적격 _투찰_부대결과_현리-신팔도로설계_설계내역서(2차)_2008년도 도로유지보수 연간단가(2공구)-계약" xfId="1247"/>
    <cellStyle name="_적격 _투찰_부대결과_현리-신팔도로설계_설계내역서_2008년도 도로유지보수 연간단가(2공구)-계약" xfId="1248"/>
    <cellStyle name="_적격 _투찰_설계내역서" xfId="1249"/>
    <cellStyle name="_적격 _투찰_설계내역서(2차)" xfId="1250"/>
    <cellStyle name="_적격 _투찰_설계내역서(2차)_2008년도 도로유지보수 연간단가(2공구)-계약" xfId="1251"/>
    <cellStyle name="_적격 _투찰_설계내역서_2008년도 도로유지보수 연간단가(2공구)-계약" xfId="1252"/>
    <cellStyle name="_적격 _투찰_현리-신팔도로설계" xfId="1253"/>
    <cellStyle name="_적격 _투찰_현리-신팔도로설계_2008년도 도로유지보수 연간단가(2공구)-계약" xfId="1254"/>
    <cellStyle name="_적격 _투찰_현리-신팔도로설계_내역서(최초)" xfId="1255"/>
    <cellStyle name="_적격 _투찰_현리-신팔도로설계_내역서(최초)_2008년도 도로유지보수 연간단가(2공구)-계약" xfId="1256"/>
    <cellStyle name="_적격 _투찰_현리-신팔도로설계_설계내역서" xfId="1257"/>
    <cellStyle name="_적격 _투찰_현리-신팔도로설계_설계내역서(2차)" xfId="1258"/>
    <cellStyle name="_적격 _투찰_현리-신팔도로설계_설계내역서(2차)_2008년도 도로유지보수 연간단가(2공구)-계약" xfId="1259"/>
    <cellStyle name="_적격 _투찰_현리-신팔도로설계_설계내역서_2008년도 도로유지보수 연간단가(2공구)-계약" xfId="1260"/>
    <cellStyle name="_적격 _현리-신팔도로설계" xfId="1261"/>
    <cellStyle name="_적격 _현리-신팔도로설계_2008년도 도로유지보수 연간단가(2공구)-계약" xfId="1262"/>
    <cellStyle name="_적격 _현리-신팔도로설계_내역서(최초)" xfId="1263"/>
    <cellStyle name="_적격 _현리-신팔도로설계_내역서(최초)_2008년도 도로유지보수 연간단가(2공구)-계약" xfId="1264"/>
    <cellStyle name="_적격 _현리-신팔도로설계_설계내역서" xfId="1265"/>
    <cellStyle name="_적격 _현리-신팔도로설계_설계내역서(2차)" xfId="1266"/>
    <cellStyle name="_적격 _현리-신팔도로설계_설계내역서(2차)_2008년도 도로유지보수 연간단가(2공구)-계약" xfId="1267"/>
    <cellStyle name="_적격 _현리-신팔도로설계_설계내역서_2008년도 도로유지보수 연간단가(2공구)-계약" xfId="1268"/>
    <cellStyle name="_적격(화산) " xfId="1269"/>
    <cellStyle name="_적격(화산) _2008년도 도로유지보수 연간단가(2공구)-계약" xfId="1270"/>
    <cellStyle name="_적격(화산) _Book1" xfId="1271"/>
    <cellStyle name="_적격(화산) _Book1_2008년도 도로유지보수 연간단가(2공구)-계약" xfId="1272"/>
    <cellStyle name="_적격(화산) _Book1_내역서(최초)" xfId="1273"/>
    <cellStyle name="_적격(화산) _Book1_내역서(최초)_2008년도 도로유지보수 연간단가(2공구)-계약" xfId="1274"/>
    <cellStyle name="_적격(화산) _Book1_설계내역서" xfId="1275"/>
    <cellStyle name="_적격(화산) _Book1_설계내역서(2차)" xfId="1276"/>
    <cellStyle name="_적격(화산) _Book1_설계내역서(2차)_2008년도 도로유지보수 연간단가(2공구)-계약" xfId="1277"/>
    <cellStyle name="_적격(화산) _Book1_설계내역서_2008년도 도로유지보수 연간단가(2공구)-계약" xfId="1278"/>
    <cellStyle name="_적격(화산) _P-(현리-신팔)" xfId="1279"/>
    <cellStyle name="_적격(화산) _P-(현리-신팔)_2008년도 도로유지보수 연간단가(2공구)-계약" xfId="1280"/>
    <cellStyle name="_적격(화산) _P-(현리-신팔)_내역서(최초)" xfId="1281"/>
    <cellStyle name="_적격(화산) _P-(현리-신팔)_내역서(최초)_2008년도 도로유지보수 연간단가(2공구)-계약" xfId="1282"/>
    <cellStyle name="_적격(화산) _P-(현리-신팔)_설계내역서" xfId="1283"/>
    <cellStyle name="_적격(화산) _P-(현리-신팔)_설계내역서(2차)" xfId="1284"/>
    <cellStyle name="_적격(화산) _P-(현리-신팔)_설계내역서(2차)_2008년도 도로유지보수 연간단가(2공구)-계약" xfId="1285"/>
    <cellStyle name="_적격(화산) _P-(현리-신팔)_설계내역서_2008년도 도로유지보수 연간단가(2공구)-계약" xfId="1286"/>
    <cellStyle name="_적격(화산) _p-하남강일1" xfId="1287"/>
    <cellStyle name="_적격(화산) _p-하남강일1_2008년도 도로유지보수 연간단가(2공구)-계약" xfId="1288"/>
    <cellStyle name="_적격(화산) _p-하남강일1_내역서(최초)" xfId="1289"/>
    <cellStyle name="_적격(화산) _p-하남강일1_내역서(최초)_2008년도 도로유지보수 연간단가(2공구)-계약" xfId="1290"/>
    <cellStyle name="_적격(화산) _p-하남강일1_설계내역서" xfId="1291"/>
    <cellStyle name="_적격(화산) _p-하남강일1_설계내역서(2차)" xfId="1292"/>
    <cellStyle name="_적격(화산) _p-하남강일1_설계내역서(2차)_2008년도 도로유지보수 연간단가(2공구)-계약" xfId="1293"/>
    <cellStyle name="_적격(화산) _p-하남강일1_설계내역서_2008년도 도로유지보수 연간단가(2공구)-계약" xfId="1294"/>
    <cellStyle name="_적격(화산) _내역서(최초)" xfId="1295"/>
    <cellStyle name="_적격(화산) _내역서(최초)_2008년도 도로유지보수 연간단가(2공구)-계약" xfId="1296"/>
    <cellStyle name="_적격(화산) _도급내역서(01년1월)" xfId="1297"/>
    <cellStyle name="_적격(화산) _도급내역서(01년1월)_2008년도 도로유지보수 연간단가(2공구)-계약" xfId="1298"/>
    <cellStyle name="_적격(화산) _도급내역서(최종)" xfId="1299"/>
    <cellStyle name="_적격(화산) _도급내역서(최종)_2008년도 도로유지보수 연간단가(2공구)-계약" xfId="1300"/>
    <cellStyle name="_적격(화산) _부대결과" xfId="1301"/>
    <cellStyle name="_적격(화산) _부대결과_2008년도 도로유지보수 연간단가(2공구)-계약" xfId="1302"/>
    <cellStyle name="_적격(화산) _부대결과_Book1" xfId="1303"/>
    <cellStyle name="_적격(화산) _부대결과_Book1_2008년도 도로유지보수 연간단가(2공구)-계약" xfId="1304"/>
    <cellStyle name="_적격(화산) _부대결과_Book1_내역서(최초)" xfId="1305"/>
    <cellStyle name="_적격(화산) _부대결과_Book1_내역서(최초)_2008년도 도로유지보수 연간단가(2공구)-계약" xfId="1306"/>
    <cellStyle name="_적격(화산) _부대결과_Book1_설계내역서" xfId="1307"/>
    <cellStyle name="_적격(화산) _부대결과_Book1_설계내역서(2차)" xfId="1308"/>
    <cellStyle name="_적격(화산) _부대결과_Book1_설계내역서(2차)_2008년도 도로유지보수 연간단가(2공구)-계약" xfId="1309"/>
    <cellStyle name="_적격(화산) _부대결과_Book1_설계내역서_2008년도 도로유지보수 연간단가(2공구)-계약" xfId="1310"/>
    <cellStyle name="_적격(화산) _부대결과_P-(현리-신팔)" xfId="1311"/>
    <cellStyle name="_적격(화산) _부대결과_P-(현리-신팔)_2008년도 도로유지보수 연간단가(2공구)-계약" xfId="1312"/>
    <cellStyle name="_적격(화산) _부대결과_P-(현리-신팔)_내역서(최초)" xfId="1313"/>
    <cellStyle name="_적격(화산) _부대결과_P-(현리-신팔)_내역서(최초)_2008년도 도로유지보수 연간단가(2공구)-계약" xfId="1314"/>
    <cellStyle name="_적격(화산) _부대결과_P-(현리-신팔)_설계내역서" xfId="1315"/>
    <cellStyle name="_적격(화산) _부대결과_P-(현리-신팔)_설계내역서(2차)" xfId="1316"/>
    <cellStyle name="_적격(화산) _부대결과_P-(현리-신팔)_설계내역서(2차)_2008년도 도로유지보수 연간단가(2공구)-계약" xfId="1317"/>
    <cellStyle name="_적격(화산) _부대결과_P-(현리-신팔)_설계내역서_2008년도 도로유지보수 연간단가(2공구)-계약" xfId="1318"/>
    <cellStyle name="_적격(화산) _부대결과_내역서(최초)" xfId="1319"/>
    <cellStyle name="_적격(화산) _부대결과_내역서(최초)_2008년도 도로유지보수 연간단가(2공구)-계약" xfId="1320"/>
    <cellStyle name="_적격(화산) _부대결과_설계내역서" xfId="1321"/>
    <cellStyle name="_적격(화산) _부대결과_설계내역서(2차)" xfId="1322"/>
    <cellStyle name="_적격(화산) _부대결과_설계내역서(2차)_2008년도 도로유지보수 연간단가(2공구)-계약" xfId="1323"/>
    <cellStyle name="_적격(화산) _부대결과_설계내역서_2008년도 도로유지보수 연간단가(2공구)-계약" xfId="1324"/>
    <cellStyle name="_적격(화산) _부대결과_현리-신팔도로설계" xfId="1325"/>
    <cellStyle name="_적격(화산) _부대결과_현리-신팔도로설계_2008년도 도로유지보수 연간단가(2공구)-계약" xfId="1326"/>
    <cellStyle name="_적격(화산) _부대결과_현리-신팔도로설계_내역서(최초)" xfId="1327"/>
    <cellStyle name="_적격(화산) _부대결과_현리-신팔도로설계_내역서(최초)_2008년도 도로유지보수 연간단가(2공구)-계약" xfId="1328"/>
    <cellStyle name="_적격(화산) _부대결과_현리-신팔도로설계_설계내역서" xfId="1329"/>
    <cellStyle name="_적격(화산) _부대결과_현리-신팔도로설계_설계내역서(2차)" xfId="1330"/>
    <cellStyle name="_적격(화산) _부대결과_현리-신팔도로설계_설계내역서(2차)_2008년도 도로유지보수 연간단가(2공구)-계약" xfId="1331"/>
    <cellStyle name="_적격(화산) _부대결과_현리-신팔도로설계_설계내역서_2008년도 도로유지보수 연간단가(2공구)-계약" xfId="1332"/>
    <cellStyle name="_적격(화산) _부대입찰특별조건및내역송부(최저가)" xfId="1333"/>
    <cellStyle name="_적격(화산) _부대입찰특별조건및내역송부(최저가)_2008년도 도로유지보수 연간단가(2공구)-계약" xfId="1334"/>
    <cellStyle name="_적격(화산) _부대입찰특별조건및내역송부(최저가)_Book1" xfId="1335"/>
    <cellStyle name="_적격(화산) _부대입찰특별조건및내역송부(최저가)_Book1_2008년도 도로유지보수 연간단가(2공구)-계약" xfId="1336"/>
    <cellStyle name="_적격(화산) _부대입찰특별조건및내역송부(최저가)_Book1_내역서(최초)" xfId="1337"/>
    <cellStyle name="_적격(화산) _부대입찰특별조건및내역송부(최저가)_Book1_내역서(최초)_2008년도 도로유지보수 연간단가(2공구)-계약" xfId="1338"/>
    <cellStyle name="_적격(화산) _부대입찰특별조건및내역송부(최저가)_Book1_설계내역서" xfId="1339"/>
    <cellStyle name="_적격(화산) _부대입찰특별조건및내역송부(최저가)_Book1_설계내역서(2차)" xfId="1340"/>
    <cellStyle name="_적격(화산) _부대입찰특별조건및내역송부(최저가)_Book1_설계내역서(2차)_2008년도 도로유지보수 연간단가(2공구)-계약" xfId="1341"/>
    <cellStyle name="_적격(화산) _부대입찰특별조건및내역송부(최저가)_Book1_설계내역서_2008년도 도로유지보수 연간단가(2공구)-계약" xfId="1342"/>
    <cellStyle name="_적격(화산) _부대입찰특별조건및내역송부(최저가)_P-(현리-신팔)" xfId="1343"/>
    <cellStyle name="_적격(화산) _부대입찰특별조건및내역송부(최저가)_P-(현리-신팔)_2008년도 도로유지보수 연간단가(2공구)-계약" xfId="1344"/>
    <cellStyle name="_적격(화산) _부대입찰특별조건및내역송부(최저가)_P-(현리-신팔)_내역서(최초)" xfId="1345"/>
    <cellStyle name="_적격(화산) _부대입찰특별조건및내역송부(최저가)_P-(현리-신팔)_내역서(최초)_2008년도 도로유지보수 연간단가(2공구)-계약" xfId="1346"/>
    <cellStyle name="_적격(화산) _부대입찰특별조건및내역송부(최저가)_P-(현리-신팔)_설계내역서" xfId="1347"/>
    <cellStyle name="_적격(화산) _부대입찰특별조건및내역송부(최저가)_P-(현리-신팔)_설계내역서(2차)" xfId="1348"/>
    <cellStyle name="_적격(화산) _부대입찰특별조건및내역송부(최저가)_P-(현리-신팔)_설계내역서(2차)_2008년도 도로유지보수 연간단가(2공구)-계약" xfId="1349"/>
    <cellStyle name="_적격(화산) _부대입찰특별조건및내역송부(최저가)_P-(현리-신팔)_설계내역서_2008년도 도로유지보수 연간단가(2공구)-계약" xfId="1350"/>
    <cellStyle name="_적격(화산) _부대입찰특별조건및내역송부(최저가)_내역서(최초)" xfId="1351"/>
    <cellStyle name="_적격(화산) _부대입찰특별조건및내역송부(최저가)_내역서(최초)_2008년도 도로유지보수 연간단가(2공구)-계약" xfId="1352"/>
    <cellStyle name="_적격(화산) _부대입찰특별조건및내역송부(최저가)_부대결과" xfId="1353"/>
    <cellStyle name="_적격(화산) _부대입찰특별조건및내역송부(최저가)_부대결과_2008년도 도로유지보수 연간단가(2공구)-계약" xfId="1354"/>
    <cellStyle name="_적격(화산) _부대입찰특별조건및내역송부(최저가)_부대결과_Book1" xfId="1355"/>
    <cellStyle name="_적격(화산) _부대입찰특별조건및내역송부(최저가)_부대결과_Book1_2008년도 도로유지보수 연간단가(2공구)-계약" xfId="1356"/>
    <cellStyle name="_적격(화산) _부대입찰특별조건및내역송부(최저가)_부대결과_Book1_내역서(최초)" xfId="1357"/>
    <cellStyle name="_적격(화산) _부대입찰특별조건및내역송부(최저가)_부대결과_Book1_내역서(최초)_2008년도 도로유지보수 연간단가(2공구)-계약" xfId="1358"/>
    <cellStyle name="_적격(화산) _부대입찰특별조건및내역송부(최저가)_부대결과_Book1_설계내역서" xfId="1359"/>
    <cellStyle name="_적격(화산) _부대입찰특별조건및내역송부(최저가)_부대결과_Book1_설계내역서(2차)" xfId="1360"/>
    <cellStyle name="_적격(화산) _부대입찰특별조건및내역송부(최저가)_부대결과_Book1_설계내역서(2차)_2008년도 도로유지보수 연간단가(2공구)-계약" xfId="1361"/>
    <cellStyle name="_적격(화산) _부대입찰특별조건및내역송부(최저가)_부대결과_Book1_설계내역서_2008년도 도로유지보수 연간단가(2공구)-계약" xfId="1362"/>
    <cellStyle name="_적격(화산) _부대입찰특별조건및내역송부(최저가)_부대결과_P-(현리-신팔)" xfId="1363"/>
    <cellStyle name="_적격(화산) _부대입찰특별조건및내역송부(최저가)_부대결과_P-(현리-신팔)_2008년도 도로유지보수 연간단가(2공구)-계약" xfId="1364"/>
    <cellStyle name="_적격(화산) _부대입찰특별조건및내역송부(최저가)_부대결과_P-(현리-신팔)_내역서(최초)" xfId="1365"/>
    <cellStyle name="_적격(화산) _부대입찰특별조건및내역송부(최저가)_부대결과_P-(현리-신팔)_내역서(최초)_2008년도 도로유지보수 연간단가(2공구)-계약" xfId="1366"/>
    <cellStyle name="_적격(화산) _부대입찰특별조건및내역송부(최저가)_부대결과_P-(현리-신팔)_설계내역서" xfId="1367"/>
    <cellStyle name="_적격(화산) _부대입찰특별조건및내역송부(최저가)_부대결과_P-(현리-신팔)_설계내역서(2차)" xfId="1368"/>
    <cellStyle name="_적격(화산) _부대입찰특별조건및내역송부(최저가)_부대결과_P-(현리-신팔)_설계내역서(2차)_2008년도 도로유지보수 연간단가(2공구)-계약" xfId="1369"/>
    <cellStyle name="_적격(화산) _부대입찰특별조건및내역송부(최저가)_부대결과_P-(현리-신팔)_설계내역서_2008년도 도로유지보수 연간단가(2공구)-계약" xfId="1370"/>
    <cellStyle name="_적격(화산) _부대입찰특별조건및내역송부(최저가)_부대결과_내역서(최초)" xfId="1371"/>
    <cellStyle name="_적격(화산) _부대입찰특별조건및내역송부(최저가)_부대결과_내역서(최초)_2008년도 도로유지보수 연간단가(2공구)-계약" xfId="1372"/>
    <cellStyle name="_적격(화산) _부대입찰특별조건및내역송부(최저가)_부대결과_설계내역서" xfId="1373"/>
    <cellStyle name="_적격(화산) _부대입찰특별조건및내역송부(최저가)_부대결과_설계내역서(2차)" xfId="1374"/>
    <cellStyle name="_적격(화산) _부대입찰특별조건및내역송부(최저가)_부대결과_설계내역서(2차)_2008년도 도로유지보수 연간단가(2공구)-계약" xfId="1375"/>
    <cellStyle name="_적격(화산) _부대입찰특별조건및내역송부(최저가)_부대결과_설계내역서_2008년도 도로유지보수 연간단가(2공구)-계약" xfId="1376"/>
    <cellStyle name="_적격(화산) _부대입찰특별조건및내역송부(최저가)_부대결과_현리-신팔도로설계" xfId="1377"/>
    <cellStyle name="_적격(화산) _부대입찰특별조건및내역송부(최저가)_부대결과_현리-신팔도로설계_2008년도 도로유지보수 연간단가(2공구)-계약" xfId="1378"/>
    <cellStyle name="_적격(화산) _부대입찰특별조건및내역송부(최저가)_부대결과_현리-신팔도로설계_내역서(최초)" xfId="1379"/>
    <cellStyle name="_적격(화산) _부대입찰특별조건및내역송부(최저가)_부대결과_현리-신팔도로설계_내역서(최초)_2008년도 도로유지보수 연간단가(2공구)-계약" xfId="1380"/>
    <cellStyle name="_적격(화산) _부대입찰특별조건및내역송부(최저가)_부대결과_현리-신팔도로설계_설계내역서" xfId="1381"/>
    <cellStyle name="_적격(화산) _부대입찰특별조건및내역송부(최저가)_부대결과_현리-신팔도로설계_설계내역서(2차)" xfId="1382"/>
    <cellStyle name="_적격(화산) _부대입찰특별조건및내역송부(최저가)_부대결과_현리-신팔도로설계_설계내역서(2차)_2008년도 도로유지보수 연간단가(2공구)-계약" xfId="1383"/>
    <cellStyle name="_적격(화산) _부대입찰특별조건및내역송부(최저가)_부대결과_현리-신팔도로설계_설계내역서_2008년도 도로유지보수 연간단가(2공구)-계약" xfId="1384"/>
    <cellStyle name="_적격(화산) _부대입찰특별조건및내역송부(최저가)_설계내역서" xfId="1385"/>
    <cellStyle name="_적격(화산) _부대입찰특별조건및내역송부(최저가)_설계내역서(2차)" xfId="1386"/>
    <cellStyle name="_적격(화산) _부대입찰특별조건및내역송부(최저가)_설계내역서(2차)_2008년도 도로유지보수 연간단가(2공구)-계약" xfId="1387"/>
    <cellStyle name="_적격(화산) _부대입찰특별조건및내역송부(최저가)_설계내역서_2008년도 도로유지보수 연간단가(2공구)-계약" xfId="1388"/>
    <cellStyle name="_적격(화산) _부대입찰특별조건및내역송부(최저가)_현리-신팔도로설계" xfId="1389"/>
    <cellStyle name="_적격(화산) _부대입찰특별조건및내역송부(최저가)_현리-신팔도로설계_2008년도 도로유지보수 연간단가(2공구)-계약" xfId="1390"/>
    <cellStyle name="_적격(화산) _부대입찰특별조건및내역송부(최저가)_현리-신팔도로설계_내역서(최초)" xfId="1391"/>
    <cellStyle name="_적격(화산) _부대입찰특별조건및내역송부(최저가)_현리-신팔도로설계_내역서(최초)_2008년도 도로유지보수 연간단가(2공구)-계약" xfId="1392"/>
    <cellStyle name="_적격(화산) _부대입찰특별조건및내역송부(최저가)_현리-신팔도로설계_설계내역서" xfId="1393"/>
    <cellStyle name="_적격(화산) _부대입찰특별조건및내역송부(최저가)_현리-신팔도로설계_설계내역서(2차)" xfId="1394"/>
    <cellStyle name="_적격(화산) _부대입찰특별조건및내역송부(최저가)_현리-신팔도로설계_설계내역서(2차)_2008년도 도로유지보수 연간단가(2공구)-계약" xfId="1395"/>
    <cellStyle name="_적격(화산) _부대입찰특별조건및내역송부(최저가)_현리-신팔도로설계_설계내역서_2008년도 도로유지보수 연간단가(2공구)-계약" xfId="1396"/>
    <cellStyle name="_적격(화산) _설계내역서" xfId="1397"/>
    <cellStyle name="_적격(화산) _설계내역서(2차)" xfId="1398"/>
    <cellStyle name="_적격(화산) _설계내역서(2차)_2008년도 도로유지보수 연간단가(2공구)-계약" xfId="1399"/>
    <cellStyle name="_적격(화산) _설계내역서_2008년도 도로유지보수 연간단가(2공구)-계약" xfId="1400"/>
    <cellStyle name="_적격(화산) _시행계획보고(중앙선6공구)" xfId="1401"/>
    <cellStyle name="_적격(화산) _시행계획보고(중앙선6공구)_2008년도 도로유지보수 연간단가(2공구)-계약" xfId="1402"/>
    <cellStyle name="_적격(화산) _투찰" xfId="1403"/>
    <cellStyle name="_적격(화산) _투찰_2008년도 도로유지보수 연간단가(2공구)-계약" xfId="1404"/>
    <cellStyle name="_적격(화산) _투찰_Book1" xfId="1405"/>
    <cellStyle name="_적격(화산) _투찰_Book1_2008년도 도로유지보수 연간단가(2공구)-계약" xfId="1406"/>
    <cellStyle name="_적격(화산) _투찰_Book1_내역서(최초)" xfId="1407"/>
    <cellStyle name="_적격(화산) _투찰_Book1_내역서(최초)_2008년도 도로유지보수 연간단가(2공구)-계약" xfId="1408"/>
    <cellStyle name="_적격(화산) _투찰_Book1_설계내역서" xfId="1409"/>
    <cellStyle name="_적격(화산) _투찰_Book1_설계내역서(2차)" xfId="1410"/>
    <cellStyle name="_적격(화산) _투찰_Book1_설계내역서(2차)_2008년도 도로유지보수 연간단가(2공구)-계약" xfId="1411"/>
    <cellStyle name="_적격(화산) _투찰_Book1_설계내역서_2008년도 도로유지보수 연간단가(2공구)-계약" xfId="1412"/>
    <cellStyle name="_적격(화산) _투찰_P-(현리-신팔)" xfId="1413"/>
    <cellStyle name="_적격(화산) _투찰_P-(현리-신팔)_2008년도 도로유지보수 연간단가(2공구)-계약" xfId="1414"/>
    <cellStyle name="_적격(화산) _투찰_P-(현리-신팔)_내역서(최초)" xfId="1415"/>
    <cellStyle name="_적격(화산) _투찰_P-(현리-신팔)_내역서(최초)_2008년도 도로유지보수 연간단가(2공구)-계약" xfId="1416"/>
    <cellStyle name="_적격(화산) _투찰_P-(현리-신팔)_설계내역서" xfId="1417"/>
    <cellStyle name="_적격(화산) _투찰_P-(현리-신팔)_설계내역서(2차)" xfId="1418"/>
    <cellStyle name="_적격(화산) _투찰_P-(현리-신팔)_설계내역서(2차)_2008년도 도로유지보수 연간단가(2공구)-계약" xfId="1419"/>
    <cellStyle name="_적격(화산) _투찰_P-(현리-신팔)_설계내역서_2008년도 도로유지보수 연간단가(2공구)-계약" xfId="1420"/>
    <cellStyle name="_적격(화산) _투찰_내역서(최초)" xfId="1421"/>
    <cellStyle name="_적격(화산) _투찰_내역서(최초)_2008년도 도로유지보수 연간단가(2공구)-계약" xfId="1422"/>
    <cellStyle name="_적격(화산) _투찰_부대결과" xfId="1423"/>
    <cellStyle name="_적격(화산) _투찰_부대결과_2008년도 도로유지보수 연간단가(2공구)-계약" xfId="1424"/>
    <cellStyle name="_적격(화산) _투찰_부대결과_Book1" xfId="1425"/>
    <cellStyle name="_적격(화산) _투찰_부대결과_Book1_2008년도 도로유지보수 연간단가(2공구)-계약" xfId="1426"/>
    <cellStyle name="_적격(화산) _투찰_부대결과_Book1_내역서(최초)" xfId="1427"/>
    <cellStyle name="_적격(화산) _투찰_부대결과_Book1_내역서(최초)_2008년도 도로유지보수 연간단가(2공구)-계약" xfId="1428"/>
    <cellStyle name="_적격(화산) _투찰_부대결과_Book1_설계내역서" xfId="1429"/>
    <cellStyle name="_적격(화산) _투찰_부대결과_Book1_설계내역서(2차)" xfId="1430"/>
    <cellStyle name="_적격(화산) _투찰_부대결과_Book1_설계내역서(2차)_2008년도 도로유지보수 연간단가(2공구)-계약" xfId="1431"/>
    <cellStyle name="_적격(화산) _투찰_부대결과_Book1_설계내역서_2008년도 도로유지보수 연간단가(2공구)-계약" xfId="1432"/>
    <cellStyle name="_적격(화산) _투찰_부대결과_P-(현리-신팔)" xfId="1433"/>
    <cellStyle name="_적격(화산) _투찰_부대결과_P-(현리-신팔)_2008년도 도로유지보수 연간단가(2공구)-계약" xfId="1434"/>
    <cellStyle name="_적격(화산) _투찰_부대결과_P-(현리-신팔)_내역서(최초)" xfId="1435"/>
    <cellStyle name="_적격(화산) _투찰_부대결과_P-(현리-신팔)_내역서(최초)_2008년도 도로유지보수 연간단가(2공구)-계약" xfId="1436"/>
    <cellStyle name="_적격(화산) _투찰_부대결과_P-(현리-신팔)_설계내역서" xfId="1437"/>
    <cellStyle name="_적격(화산) _투찰_부대결과_P-(현리-신팔)_설계내역서(2차)" xfId="1438"/>
    <cellStyle name="_적격(화산) _투찰_부대결과_P-(현리-신팔)_설계내역서(2차)_2008년도 도로유지보수 연간단가(2공구)-계약" xfId="1439"/>
    <cellStyle name="_적격(화산) _투찰_부대결과_P-(현리-신팔)_설계내역서_2008년도 도로유지보수 연간단가(2공구)-계약" xfId="1440"/>
    <cellStyle name="_적격(화산) _투찰_부대결과_내역서(최초)" xfId="1441"/>
    <cellStyle name="_적격(화산) _투찰_부대결과_내역서(최초)_2008년도 도로유지보수 연간단가(2공구)-계약" xfId="1442"/>
    <cellStyle name="_적격(화산) _투찰_부대결과_설계내역서" xfId="1443"/>
    <cellStyle name="_적격(화산) _투찰_부대결과_설계내역서(2차)" xfId="1444"/>
    <cellStyle name="_적격(화산) _투찰_부대결과_설계내역서(2차)_2008년도 도로유지보수 연간단가(2공구)-계약" xfId="1445"/>
    <cellStyle name="_적격(화산) _투찰_부대결과_설계내역서_2008년도 도로유지보수 연간단가(2공구)-계약" xfId="1446"/>
    <cellStyle name="_적격(화산) _투찰_부대결과_현리-신팔도로설계" xfId="1447"/>
    <cellStyle name="_적격(화산) _투찰_부대결과_현리-신팔도로설계_2008년도 도로유지보수 연간단가(2공구)-계약" xfId="1448"/>
    <cellStyle name="_적격(화산) _투찰_부대결과_현리-신팔도로설계_내역서(최초)" xfId="1449"/>
    <cellStyle name="_적격(화산) _투찰_부대결과_현리-신팔도로설계_내역서(최초)_2008년도 도로유지보수 연간단가(2공구)-계약" xfId="1450"/>
    <cellStyle name="_적격(화산) _투찰_부대결과_현리-신팔도로설계_설계내역서" xfId="1451"/>
    <cellStyle name="_적격(화산) _투찰_부대결과_현리-신팔도로설계_설계내역서(2차)" xfId="1452"/>
    <cellStyle name="_적격(화산) _투찰_부대결과_현리-신팔도로설계_설계내역서(2차)_2008년도 도로유지보수 연간단가(2공구)-계약" xfId="1453"/>
    <cellStyle name="_적격(화산) _투찰_부대결과_현리-신팔도로설계_설계내역서_2008년도 도로유지보수 연간단가(2공구)-계약" xfId="1454"/>
    <cellStyle name="_적격(화산) _투찰_설계내역서" xfId="1455"/>
    <cellStyle name="_적격(화산) _투찰_설계내역서(2차)" xfId="1456"/>
    <cellStyle name="_적격(화산) _투찰_설계내역서(2차)_2008년도 도로유지보수 연간단가(2공구)-계약" xfId="1457"/>
    <cellStyle name="_적격(화산) _투찰_설계내역서_2008년도 도로유지보수 연간단가(2공구)-계약" xfId="1458"/>
    <cellStyle name="_적격(화산) _투찰_현리-신팔도로설계" xfId="1459"/>
    <cellStyle name="_적격(화산) _투찰_현리-신팔도로설계_2008년도 도로유지보수 연간단가(2공구)-계약" xfId="1460"/>
    <cellStyle name="_적격(화산) _투찰_현리-신팔도로설계_내역서(최초)" xfId="1461"/>
    <cellStyle name="_적격(화산) _투찰_현리-신팔도로설계_내역서(최초)_2008년도 도로유지보수 연간단가(2공구)-계약" xfId="1462"/>
    <cellStyle name="_적격(화산) _투찰_현리-신팔도로설계_설계내역서" xfId="1463"/>
    <cellStyle name="_적격(화산) _투찰_현리-신팔도로설계_설계내역서(2차)" xfId="1464"/>
    <cellStyle name="_적격(화산) _투찰_현리-신팔도로설계_설계내역서(2차)_2008년도 도로유지보수 연간단가(2공구)-계약" xfId="1465"/>
    <cellStyle name="_적격(화산) _투찰_현리-신팔도로설계_설계내역서_2008년도 도로유지보수 연간단가(2공구)-계약" xfId="1466"/>
    <cellStyle name="_적격(화산) _현리-신팔도로설계" xfId="1467"/>
    <cellStyle name="_적격(화산) _현리-신팔도로설계_2008년도 도로유지보수 연간단가(2공구)-계약" xfId="1468"/>
    <cellStyle name="_적격(화산) _현리-신팔도로설계_내역서(최초)" xfId="1469"/>
    <cellStyle name="_적격(화산) _현리-신팔도로설계_내역서(최초)_2008년도 도로유지보수 연간단가(2공구)-계약" xfId="1470"/>
    <cellStyle name="_적격(화산) _현리-신팔도로설계_설계내역서" xfId="1471"/>
    <cellStyle name="_적격(화산) _현리-신팔도로설계_설계내역서(2차)" xfId="1472"/>
    <cellStyle name="_적격(화산) _현리-신팔도로설계_설계내역서(2차)_2008년도 도로유지보수 연간단가(2공구)-계약" xfId="1473"/>
    <cellStyle name="_적격(화산) _현리-신팔도로설계_설계내역서_2008년도 도로유지보수 연간단가(2공구)-계약" xfId="1474"/>
    <cellStyle name="_전주시관내(이서~용정)건설공사(신화)" xfId="1475"/>
    <cellStyle name="_제목" xfId="1476"/>
    <cellStyle name="_제목_내역서" xfId="1477"/>
    <cellStyle name="_조경" xfId="1478"/>
    <cellStyle name="_중림내역표지" xfId="1479"/>
    <cellStyle name="_지정과제1분기실적(확정990408)" xfId="1480"/>
    <cellStyle name="_지정과제1분기실적(확정990408)_1" xfId="1481"/>
    <cellStyle name="_지정과제2차심의list" xfId="1482"/>
    <cellStyle name="_지정과제2차심의list_1" xfId="1483"/>
    <cellStyle name="_지정과제2차심의list_2" xfId="1484"/>
    <cellStyle name="_지정과제2차심의결과" xfId="1485"/>
    <cellStyle name="_지정과제2차심의결과(금액조정후최종)" xfId="1486"/>
    <cellStyle name="_지정과제2차심의결과(금액조정후최종)_1" xfId="1487"/>
    <cellStyle name="_지정과제2차심의결과(금액조정후최종)_1_경영개선실적보고(전주공장)" xfId="1488"/>
    <cellStyle name="_지정과제2차심의결과(금액조정후최종)_1_별첨1_2" xfId="1489"/>
    <cellStyle name="_지정과제2차심의결과(금액조정후최종)_1_제안과제집계표(공장전체)" xfId="1490"/>
    <cellStyle name="_지정과제2차심의결과(금액조정후최종)_경영개선실적보고(전주공장)" xfId="1491"/>
    <cellStyle name="_지정과제2차심의결과(금액조정후최종)_별첨1_2" xfId="1492"/>
    <cellStyle name="_지정과제2차심의결과(금액조정후최종)_제안과제집계표(공장전체)" xfId="1493"/>
    <cellStyle name="_지정과제2차심의결과_1" xfId="1494"/>
    <cellStyle name="_집중관리(981231)" xfId="1495"/>
    <cellStyle name="_집중관리(981231)_1" xfId="1496"/>
    <cellStyle name="_집중관리(지정과제및 양식)" xfId="1497"/>
    <cellStyle name="_집중관리(지정과제및 양식)_1" xfId="1498"/>
    <cellStyle name="_집행갑지 " xfId="1499"/>
    <cellStyle name="_집행갑지 _2008년도 도로유지보수 연간단가(2공구)-계약" xfId="1500"/>
    <cellStyle name="_집행갑지 _Book1" xfId="1501"/>
    <cellStyle name="_집행갑지 _Book1_2008년도 도로유지보수 연간단가(2공구)-계약" xfId="1502"/>
    <cellStyle name="_집행갑지 _Book1_내역서(최초)" xfId="1503"/>
    <cellStyle name="_집행갑지 _Book1_내역서(최초)_2008년도 도로유지보수 연간단가(2공구)-계약" xfId="1504"/>
    <cellStyle name="_집행갑지 _Book1_설계내역서" xfId="1505"/>
    <cellStyle name="_집행갑지 _Book1_설계내역서(2차)" xfId="1506"/>
    <cellStyle name="_집행갑지 _Book1_설계내역서(2차)_2008년도 도로유지보수 연간단가(2공구)-계약" xfId="1507"/>
    <cellStyle name="_집행갑지 _Book1_설계내역서_2008년도 도로유지보수 연간단가(2공구)-계약" xfId="1508"/>
    <cellStyle name="_집행갑지 _P-(현리-신팔)" xfId="1509"/>
    <cellStyle name="_집행갑지 _P-(현리-신팔)_2008년도 도로유지보수 연간단가(2공구)-계약" xfId="1510"/>
    <cellStyle name="_집행갑지 _P-(현리-신팔)_내역서(최초)" xfId="1511"/>
    <cellStyle name="_집행갑지 _P-(현리-신팔)_내역서(최초)_2008년도 도로유지보수 연간단가(2공구)-계약" xfId="1512"/>
    <cellStyle name="_집행갑지 _P-(현리-신팔)_설계내역서" xfId="1513"/>
    <cellStyle name="_집행갑지 _P-(현리-신팔)_설계내역서(2차)" xfId="1514"/>
    <cellStyle name="_집행갑지 _P-(현리-신팔)_설계내역서(2차)_2008년도 도로유지보수 연간단가(2공구)-계약" xfId="1515"/>
    <cellStyle name="_집행갑지 _P-(현리-신팔)_설계내역서_2008년도 도로유지보수 연간단가(2공구)-계약" xfId="1516"/>
    <cellStyle name="_집행갑지 _p-하남강일1" xfId="1517"/>
    <cellStyle name="_집행갑지 _p-하남강일1_2008년도 도로유지보수 연간단가(2공구)-계약" xfId="1518"/>
    <cellStyle name="_집행갑지 _p-하남강일1_내역서(최초)" xfId="1519"/>
    <cellStyle name="_집행갑지 _p-하남강일1_내역서(최초)_2008년도 도로유지보수 연간단가(2공구)-계약" xfId="1520"/>
    <cellStyle name="_집행갑지 _p-하남강일1_설계내역서" xfId="1521"/>
    <cellStyle name="_집행갑지 _p-하남강일1_설계내역서(2차)" xfId="1522"/>
    <cellStyle name="_집행갑지 _p-하남강일1_설계내역서(2차)_2008년도 도로유지보수 연간단가(2공구)-계약" xfId="1523"/>
    <cellStyle name="_집행갑지 _p-하남강일1_설계내역서_2008년도 도로유지보수 연간단가(2공구)-계약" xfId="1524"/>
    <cellStyle name="_집행갑지 _내역서(최초)" xfId="1525"/>
    <cellStyle name="_집행갑지 _내역서(최초)_2008년도 도로유지보수 연간단가(2공구)-계약" xfId="1526"/>
    <cellStyle name="_집행갑지 _부대결과" xfId="1527"/>
    <cellStyle name="_집행갑지 _부대결과_2008년도 도로유지보수 연간단가(2공구)-계약" xfId="1528"/>
    <cellStyle name="_집행갑지 _부대결과_Book1" xfId="1529"/>
    <cellStyle name="_집행갑지 _부대결과_Book1_2008년도 도로유지보수 연간단가(2공구)-계약" xfId="1530"/>
    <cellStyle name="_집행갑지 _부대결과_Book1_내역서(최초)" xfId="1531"/>
    <cellStyle name="_집행갑지 _부대결과_Book1_내역서(최초)_2008년도 도로유지보수 연간단가(2공구)-계약" xfId="1532"/>
    <cellStyle name="_집행갑지 _부대결과_Book1_설계내역서" xfId="1533"/>
    <cellStyle name="_집행갑지 _부대결과_Book1_설계내역서(2차)" xfId="1534"/>
    <cellStyle name="_집행갑지 _부대결과_Book1_설계내역서(2차)_2008년도 도로유지보수 연간단가(2공구)-계약" xfId="1535"/>
    <cellStyle name="_집행갑지 _부대결과_Book1_설계내역서_2008년도 도로유지보수 연간단가(2공구)-계약" xfId="1536"/>
    <cellStyle name="_집행갑지 _부대결과_P-(현리-신팔)" xfId="1537"/>
    <cellStyle name="_집행갑지 _부대결과_P-(현리-신팔)_2008년도 도로유지보수 연간단가(2공구)-계약" xfId="1538"/>
    <cellStyle name="_집행갑지 _부대결과_P-(현리-신팔)_내역서(최초)" xfId="1539"/>
    <cellStyle name="_집행갑지 _부대결과_P-(현리-신팔)_내역서(최초)_2008년도 도로유지보수 연간단가(2공구)-계약" xfId="1540"/>
    <cellStyle name="_집행갑지 _부대결과_P-(현리-신팔)_설계내역서" xfId="1541"/>
    <cellStyle name="_집행갑지 _부대결과_P-(현리-신팔)_설계내역서(2차)" xfId="1542"/>
    <cellStyle name="_집행갑지 _부대결과_P-(현리-신팔)_설계내역서(2차)_2008년도 도로유지보수 연간단가(2공구)-계약" xfId="1543"/>
    <cellStyle name="_집행갑지 _부대결과_P-(현리-신팔)_설계내역서_2008년도 도로유지보수 연간단가(2공구)-계약" xfId="1544"/>
    <cellStyle name="_집행갑지 _부대결과_내역서(최초)" xfId="1545"/>
    <cellStyle name="_집행갑지 _부대결과_내역서(최초)_2008년도 도로유지보수 연간단가(2공구)-계약" xfId="1546"/>
    <cellStyle name="_집행갑지 _부대결과_설계내역서" xfId="1547"/>
    <cellStyle name="_집행갑지 _부대결과_설계내역서(2차)" xfId="1548"/>
    <cellStyle name="_집행갑지 _부대결과_설계내역서(2차)_2008년도 도로유지보수 연간단가(2공구)-계약" xfId="1549"/>
    <cellStyle name="_집행갑지 _부대결과_설계내역서_2008년도 도로유지보수 연간단가(2공구)-계약" xfId="1550"/>
    <cellStyle name="_집행갑지 _부대결과_현리-신팔도로설계" xfId="1551"/>
    <cellStyle name="_집행갑지 _부대결과_현리-신팔도로설계_2008년도 도로유지보수 연간단가(2공구)-계약" xfId="1552"/>
    <cellStyle name="_집행갑지 _부대결과_현리-신팔도로설계_내역서(최초)" xfId="1553"/>
    <cellStyle name="_집행갑지 _부대결과_현리-신팔도로설계_내역서(최초)_2008년도 도로유지보수 연간단가(2공구)-계약" xfId="1554"/>
    <cellStyle name="_집행갑지 _부대결과_현리-신팔도로설계_설계내역서" xfId="1555"/>
    <cellStyle name="_집행갑지 _부대결과_현리-신팔도로설계_설계내역서(2차)" xfId="1556"/>
    <cellStyle name="_집행갑지 _부대결과_현리-신팔도로설계_설계내역서(2차)_2008년도 도로유지보수 연간단가(2공구)-계약" xfId="1557"/>
    <cellStyle name="_집행갑지 _부대결과_현리-신팔도로설계_설계내역서_2008년도 도로유지보수 연간단가(2공구)-계약" xfId="1558"/>
    <cellStyle name="_집행갑지 _부대입찰특별조건및내역송부(최저가)" xfId="1559"/>
    <cellStyle name="_집행갑지 _부대입찰특별조건및내역송부(최저가)_2008년도 도로유지보수 연간단가(2공구)-계약" xfId="1560"/>
    <cellStyle name="_집행갑지 _부대입찰특별조건및내역송부(최저가)_Book1" xfId="1561"/>
    <cellStyle name="_집행갑지 _부대입찰특별조건및내역송부(최저가)_Book1_2008년도 도로유지보수 연간단가(2공구)-계약" xfId="1562"/>
    <cellStyle name="_집행갑지 _부대입찰특별조건및내역송부(최저가)_Book1_내역서(최초)" xfId="1563"/>
    <cellStyle name="_집행갑지 _부대입찰특별조건및내역송부(최저가)_Book1_내역서(최초)_2008년도 도로유지보수 연간단가(2공구)-계약" xfId="1564"/>
    <cellStyle name="_집행갑지 _부대입찰특별조건및내역송부(최저가)_Book1_설계내역서" xfId="1565"/>
    <cellStyle name="_집행갑지 _부대입찰특별조건및내역송부(최저가)_Book1_설계내역서(2차)" xfId="1566"/>
    <cellStyle name="_집행갑지 _부대입찰특별조건및내역송부(최저가)_Book1_설계내역서(2차)_2008년도 도로유지보수 연간단가(2공구)-계약" xfId="1567"/>
    <cellStyle name="_집행갑지 _부대입찰특별조건및내역송부(최저가)_Book1_설계내역서_2008년도 도로유지보수 연간단가(2공구)-계약" xfId="1568"/>
    <cellStyle name="_집행갑지 _부대입찰특별조건및내역송부(최저가)_P-(현리-신팔)" xfId="1569"/>
    <cellStyle name="_집행갑지 _부대입찰특별조건및내역송부(최저가)_P-(현리-신팔)_2008년도 도로유지보수 연간단가(2공구)-계약" xfId="1570"/>
    <cellStyle name="_집행갑지 _부대입찰특별조건및내역송부(최저가)_P-(현리-신팔)_내역서(최초)" xfId="1571"/>
    <cellStyle name="_집행갑지 _부대입찰특별조건및내역송부(최저가)_P-(현리-신팔)_내역서(최초)_2008년도 도로유지보수 연간단가(2공구)-계약" xfId="1572"/>
    <cellStyle name="_집행갑지 _부대입찰특별조건및내역송부(최저가)_P-(현리-신팔)_설계내역서" xfId="1573"/>
    <cellStyle name="_집행갑지 _부대입찰특별조건및내역송부(최저가)_P-(현리-신팔)_설계내역서(2차)" xfId="1574"/>
    <cellStyle name="_집행갑지 _부대입찰특별조건및내역송부(최저가)_P-(현리-신팔)_설계내역서(2차)_2008년도 도로유지보수 연간단가(2공구)-계약" xfId="1575"/>
    <cellStyle name="_집행갑지 _부대입찰특별조건및내역송부(최저가)_P-(현리-신팔)_설계내역서_2008년도 도로유지보수 연간단가(2공구)-계약" xfId="1576"/>
    <cellStyle name="_집행갑지 _부대입찰특별조건및내역송부(최저가)_내역서(최초)" xfId="1577"/>
    <cellStyle name="_집행갑지 _부대입찰특별조건및내역송부(최저가)_내역서(최초)_2008년도 도로유지보수 연간단가(2공구)-계약" xfId="1578"/>
    <cellStyle name="_집행갑지 _부대입찰특별조건및내역송부(최저가)_부대결과" xfId="1579"/>
    <cellStyle name="_집행갑지 _부대입찰특별조건및내역송부(최저가)_부대결과_2008년도 도로유지보수 연간단가(2공구)-계약" xfId="1580"/>
    <cellStyle name="_집행갑지 _부대입찰특별조건및내역송부(최저가)_부대결과_Book1" xfId="1581"/>
    <cellStyle name="_집행갑지 _부대입찰특별조건및내역송부(최저가)_부대결과_Book1_2008년도 도로유지보수 연간단가(2공구)-계약" xfId="1582"/>
    <cellStyle name="_집행갑지 _부대입찰특별조건및내역송부(최저가)_부대결과_Book1_내역서(최초)" xfId="1583"/>
    <cellStyle name="_집행갑지 _부대입찰특별조건및내역송부(최저가)_부대결과_Book1_내역서(최초)_2008년도 도로유지보수 연간단가(2공구)-계약" xfId="1584"/>
    <cellStyle name="_집행갑지 _부대입찰특별조건및내역송부(최저가)_부대결과_Book1_설계내역서" xfId="1585"/>
    <cellStyle name="_집행갑지 _부대입찰특별조건및내역송부(최저가)_부대결과_Book1_설계내역서(2차)" xfId="1586"/>
    <cellStyle name="_집행갑지 _부대입찰특별조건및내역송부(최저가)_부대결과_Book1_설계내역서(2차)_2008년도 도로유지보수 연간단가(2공구)-계약" xfId="1587"/>
    <cellStyle name="_집행갑지 _부대입찰특별조건및내역송부(최저가)_부대결과_Book1_설계내역서_2008년도 도로유지보수 연간단가(2공구)-계약" xfId="1588"/>
    <cellStyle name="_집행갑지 _부대입찰특별조건및내역송부(최저가)_부대결과_P-(현리-신팔)" xfId="1589"/>
    <cellStyle name="_집행갑지 _부대입찰특별조건및내역송부(최저가)_부대결과_P-(현리-신팔)_2008년도 도로유지보수 연간단가(2공구)-계약" xfId="1590"/>
    <cellStyle name="_집행갑지 _부대입찰특별조건및내역송부(최저가)_부대결과_P-(현리-신팔)_내역서(최초)" xfId="1591"/>
    <cellStyle name="_집행갑지 _부대입찰특별조건및내역송부(최저가)_부대결과_P-(현리-신팔)_내역서(최초)_2008년도 도로유지보수 연간단가(2공구)-계약" xfId="1592"/>
    <cellStyle name="_집행갑지 _부대입찰특별조건및내역송부(최저가)_부대결과_P-(현리-신팔)_설계내역서" xfId="1593"/>
    <cellStyle name="_집행갑지 _부대입찰특별조건및내역송부(최저가)_부대결과_P-(현리-신팔)_설계내역서(2차)" xfId="1594"/>
    <cellStyle name="_집행갑지 _부대입찰특별조건및내역송부(최저가)_부대결과_P-(현리-신팔)_설계내역서(2차)_2008년도 도로유지보수 연간단가(2공구)-계약" xfId="1595"/>
    <cellStyle name="_집행갑지 _부대입찰특별조건및내역송부(최저가)_부대결과_P-(현리-신팔)_설계내역서_2008년도 도로유지보수 연간단가(2공구)-계약" xfId="1596"/>
    <cellStyle name="_집행갑지 _부대입찰특별조건및내역송부(최저가)_부대결과_내역서(최초)" xfId="1597"/>
    <cellStyle name="_집행갑지 _부대입찰특별조건및내역송부(최저가)_부대결과_내역서(최초)_2008년도 도로유지보수 연간단가(2공구)-계약" xfId="1598"/>
    <cellStyle name="_집행갑지 _부대입찰특별조건및내역송부(최저가)_부대결과_설계내역서" xfId="1599"/>
    <cellStyle name="_집행갑지 _부대입찰특별조건및내역송부(최저가)_부대결과_설계내역서(2차)" xfId="1600"/>
    <cellStyle name="_집행갑지 _부대입찰특별조건및내역송부(최저가)_부대결과_설계내역서(2차)_2008년도 도로유지보수 연간단가(2공구)-계약" xfId="1601"/>
    <cellStyle name="_집행갑지 _부대입찰특별조건및내역송부(최저가)_부대결과_설계내역서_2008년도 도로유지보수 연간단가(2공구)-계약" xfId="1602"/>
    <cellStyle name="_집행갑지 _부대입찰특별조건및내역송부(최저가)_부대결과_현리-신팔도로설계" xfId="1603"/>
    <cellStyle name="_집행갑지 _부대입찰특별조건및내역송부(최저가)_부대결과_현리-신팔도로설계_2008년도 도로유지보수 연간단가(2공구)-계약" xfId="1604"/>
    <cellStyle name="_집행갑지 _부대입찰특별조건및내역송부(최저가)_부대결과_현리-신팔도로설계_내역서(최초)" xfId="1605"/>
    <cellStyle name="_집행갑지 _부대입찰특별조건및내역송부(최저가)_부대결과_현리-신팔도로설계_내역서(최초)_2008년도 도로유지보수 연간단가(2공구)-계약" xfId="1606"/>
    <cellStyle name="_집행갑지 _부대입찰특별조건및내역송부(최저가)_부대결과_현리-신팔도로설계_설계내역서" xfId="1607"/>
    <cellStyle name="_집행갑지 _부대입찰특별조건및내역송부(최저가)_부대결과_현리-신팔도로설계_설계내역서(2차)" xfId="1608"/>
    <cellStyle name="_집행갑지 _부대입찰특별조건및내역송부(최저가)_부대결과_현리-신팔도로설계_설계내역서(2차)_2008년도 도로유지보수 연간단가(2공구)-계약" xfId="1609"/>
    <cellStyle name="_집행갑지 _부대입찰특별조건및내역송부(최저가)_부대결과_현리-신팔도로설계_설계내역서_2008년도 도로유지보수 연간단가(2공구)-계약" xfId="1610"/>
    <cellStyle name="_집행갑지 _부대입찰특별조건및내역송부(최저가)_설계내역서" xfId="1611"/>
    <cellStyle name="_집행갑지 _부대입찰특별조건및내역송부(최저가)_설계내역서(2차)" xfId="1612"/>
    <cellStyle name="_집행갑지 _부대입찰특별조건및내역송부(최저가)_설계내역서(2차)_2008년도 도로유지보수 연간단가(2공구)-계약" xfId="1613"/>
    <cellStyle name="_집행갑지 _부대입찰특별조건및내역송부(최저가)_설계내역서_2008년도 도로유지보수 연간단가(2공구)-계약" xfId="1614"/>
    <cellStyle name="_집행갑지 _부대입찰특별조건및내역송부(최저가)_현리-신팔도로설계" xfId="1615"/>
    <cellStyle name="_집행갑지 _부대입찰특별조건및내역송부(최저가)_현리-신팔도로설계_2008년도 도로유지보수 연간단가(2공구)-계약" xfId="1616"/>
    <cellStyle name="_집행갑지 _부대입찰특별조건및내역송부(최저가)_현리-신팔도로설계_내역서(최초)" xfId="1617"/>
    <cellStyle name="_집행갑지 _부대입찰특별조건및내역송부(최저가)_현리-신팔도로설계_내역서(최초)_2008년도 도로유지보수 연간단가(2공구)-계약" xfId="1618"/>
    <cellStyle name="_집행갑지 _부대입찰특별조건및내역송부(최저가)_현리-신팔도로설계_설계내역서" xfId="1619"/>
    <cellStyle name="_집행갑지 _부대입찰특별조건및내역송부(최저가)_현리-신팔도로설계_설계내역서(2차)" xfId="1620"/>
    <cellStyle name="_집행갑지 _부대입찰특별조건및내역송부(최저가)_현리-신팔도로설계_설계내역서(2차)_2008년도 도로유지보수 연간단가(2공구)-계약" xfId="1621"/>
    <cellStyle name="_집행갑지 _부대입찰특별조건및내역송부(최저가)_현리-신팔도로설계_설계내역서_2008년도 도로유지보수 연간단가(2공구)-계약" xfId="1622"/>
    <cellStyle name="_집행갑지 _설계내역서" xfId="1623"/>
    <cellStyle name="_집행갑지 _설계내역서(2차)" xfId="1624"/>
    <cellStyle name="_집행갑지 _설계내역서(2차)_2008년도 도로유지보수 연간단가(2공구)-계약" xfId="1625"/>
    <cellStyle name="_집행갑지 _설계내역서_2008년도 도로유지보수 연간단가(2공구)-계약" xfId="1626"/>
    <cellStyle name="_집행갑지 _시행계획보고(중앙선6공구)" xfId="1627"/>
    <cellStyle name="_집행갑지 _시행계획보고(중앙선6공구)_2008년도 도로유지보수 연간단가(2공구)-계약" xfId="1628"/>
    <cellStyle name="_집행갑지 _투찰" xfId="1629"/>
    <cellStyle name="_집행갑지 _투찰_2008년도 도로유지보수 연간단가(2공구)-계약" xfId="1630"/>
    <cellStyle name="_집행갑지 _투찰_Book1" xfId="1631"/>
    <cellStyle name="_집행갑지 _투찰_Book1_2008년도 도로유지보수 연간단가(2공구)-계약" xfId="1632"/>
    <cellStyle name="_집행갑지 _투찰_Book1_내역서(최초)" xfId="1633"/>
    <cellStyle name="_집행갑지 _투찰_Book1_내역서(최초)_2008년도 도로유지보수 연간단가(2공구)-계약" xfId="1634"/>
    <cellStyle name="_집행갑지 _투찰_Book1_설계내역서" xfId="1635"/>
    <cellStyle name="_집행갑지 _투찰_Book1_설계내역서(2차)" xfId="1636"/>
    <cellStyle name="_집행갑지 _투찰_Book1_설계내역서(2차)_2008년도 도로유지보수 연간단가(2공구)-계약" xfId="1637"/>
    <cellStyle name="_집행갑지 _투찰_Book1_설계내역서_2008년도 도로유지보수 연간단가(2공구)-계약" xfId="1638"/>
    <cellStyle name="_집행갑지 _투찰_P-(현리-신팔)" xfId="1639"/>
    <cellStyle name="_집행갑지 _투찰_P-(현리-신팔)_2008년도 도로유지보수 연간단가(2공구)-계약" xfId="1640"/>
    <cellStyle name="_집행갑지 _투찰_P-(현리-신팔)_내역서(최초)" xfId="1641"/>
    <cellStyle name="_집행갑지 _투찰_P-(현리-신팔)_내역서(최초)_2008년도 도로유지보수 연간단가(2공구)-계약" xfId="1642"/>
    <cellStyle name="_집행갑지 _투찰_P-(현리-신팔)_설계내역서" xfId="1643"/>
    <cellStyle name="_집행갑지 _투찰_P-(현리-신팔)_설계내역서(2차)" xfId="1644"/>
    <cellStyle name="_집행갑지 _투찰_P-(현리-신팔)_설계내역서(2차)_2008년도 도로유지보수 연간단가(2공구)-계약" xfId="1645"/>
    <cellStyle name="_집행갑지 _투찰_P-(현리-신팔)_설계내역서_2008년도 도로유지보수 연간단가(2공구)-계약" xfId="1646"/>
    <cellStyle name="_집행갑지 _투찰_내역서(최초)" xfId="1647"/>
    <cellStyle name="_집행갑지 _투찰_내역서(최초)_2008년도 도로유지보수 연간단가(2공구)-계약" xfId="1648"/>
    <cellStyle name="_집행갑지 _투찰_부대결과" xfId="1649"/>
    <cellStyle name="_집행갑지 _투찰_부대결과_2008년도 도로유지보수 연간단가(2공구)-계약" xfId="1650"/>
    <cellStyle name="_집행갑지 _투찰_부대결과_Book1" xfId="1651"/>
    <cellStyle name="_집행갑지 _투찰_부대결과_Book1_2008년도 도로유지보수 연간단가(2공구)-계약" xfId="1652"/>
    <cellStyle name="_집행갑지 _투찰_부대결과_Book1_내역서(최초)" xfId="1653"/>
    <cellStyle name="_집행갑지 _투찰_부대결과_Book1_내역서(최초)_2008년도 도로유지보수 연간단가(2공구)-계약" xfId="1654"/>
    <cellStyle name="_집행갑지 _투찰_부대결과_Book1_설계내역서" xfId="1655"/>
    <cellStyle name="_집행갑지 _투찰_부대결과_Book1_설계내역서(2차)" xfId="1656"/>
    <cellStyle name="_집행갑지 _투찰_부대결과_Book1_설계내역서(2차)_2008년도 도로유지보수 연간단가(2공구)-계약" xfId="1657"/>
    <cellStyle name="_집행갑지 _투찰_부대결과_Book1_설계내역서_2008년도 도로유지보수 연간단가(2공구)-계약" xfId="1658"/>
    <cellStyle name="_집행갑지 _투찰_부대결과_P-(현리-신팔)" xfId="1659"/>
    <cellStyle name="_집행갑지 _투찰_부대결과_P-(현리-신팔)_2008년도 도로유지보수 연간단가(2공구)-계약" xfId="1660"/>
    <cellStyle name="_집행갑지 _투찰_부대결과_P-(현리-신팔)_내역서(최초)" xfId="1661"/>
    <cellStyle name="_집행갑지 _투찰_부대결과_P-(현리-신팔)_내역서(최초)_2008년도 도로유지보수 연간단가(2공구)-계약" xfId="1662"/>
    <cellStyle name="_집행갑지 _투찰_부대결과_P-(현리-신팔)_설계내역서" xfId="1663"/>
    <cellStyle name="_집행갑지 _투찰_부대결과_P-(현리-신팔)_설계내역서(2차)" xfId="1664"/>
    <cellStyle name="_집행갑지 _투찰_부대결과_P-(현리-신팔)_설계내역서(2차)_2008년도 도로유지보수 연간단가(2공구)-계약" xfId="1665"/>
    <cellStyle name="_집행갑지 _투찰_부대결과_P-(현리-신팔)_설계내역서_2008년도 도로유지보수 연간단가(2공구)-계약" xfId="1666"/>
    <cellStyle name="_집행갑지 _투찰_부대결과_내역서(최초)" xfId="1667"/>
    <cellStyle name="_집행갑지 _투찰_부대결과_내역서(최초)_2008년도 도로유지보수 연간단가(2공구)-계약" xfId="1668"/>
    <cellStyle name="_집행갑지 _투찰_부대결과_설계내역서" xfId="1669"/>
    <cellStyle name="_집행갑지 _투찰_부대결과_설계내역서(2차)" xfId="1670"/>
    <cellStyle name="_집행갑지 _투찰_부대결과_설계내역서(2차)_2008년도 도로유지보수 연간단가(2공구)-계약" xfId="1671"/>
    <cellStyle name="_집행갑지 _투찰_부대결과_설계내역서_2008년도 도로유지보수 연간단가(2공구)-계약" xfId="1672"/>
    <cellStyle name="_집행갑지 _투찰_부대결과_현리-신팔도로설계" xfId="1673"/>
    <cellStyle name="_집행갑지 _투찰_부대결과_현리-신팔도로설계_2008년도 도로유지보수 연간단가(2공구)-계약" xfId="1674"/>
    <cellStyle name="_집행갑지 _투찰_부대결과_현리-신팔도로설계_내역서(최초)" xfId="1675"/>
    <cellStyle name="_집행갑지 _투찰_부대결과_현리-신팔도로설계_내역서(최초)_2008년도 도로유지보수 연간단가(2공구)-계약" xfId="1676"/>
    <cellStyle name="_집행갑지 _투찰_부대결과_현리-신팔도로설계_설계내역서" xfId="1677"/>
    <cellStyle name="_집행갑지 _투찰_부대결과_현리-신팔도로설계_설계내역서(2차)" xfId="1678"/>
    <cellStyle name="_집행갑지 _투찰_부대결과_현리-신팔도로설계_설계내역서(2차)_2008년도 도로유지보수 연간단가(2공구)-계약" xfId="1679"/>
    <cellStyle name="_집행갑지 _투찰_부대결과_현리-신팔도로설계_설계내역서_2008년도 도로유지보수 연간단가(2공구)-계약" xfId="1680"/>
    <cellStyle name="_집행갑지 _투찰_설계내역서" xfId="1681"/>
    <cellStyle name="_집행갑지 _투찰_설계내역서(2차)" xfId="1682"/>
    <cellStyle name="_집행갑지 _투찰_설계내역서(2차)_2008년도 도로유지보수 연간단가(2공구)-계약" xfId="1683"/>
    <cellStyle name="_집행갑지 _투찰_설계내역서_2008년도 도로유지보수 연간단가(2공구)-계약" xfId="1684"/>
    <cellStyle name="_집행갑지 _투찰_현리-신팔도로설계" xfId="1685"/>
    <cellStyle name="_집행갑지 _투찰_현리-신팔도로설계_2008년도 도로유지보수 연간단가(2공구)-계약" xfId="1686"/>
    <cellStyle name="_집행갑지 _투찰_현리-신팔도로설계_내역서(최초)" xfId="1687"/>
    <cellStyle name="_집행갑지 _투찰_현리-신팔도로설계_내역서(최초)_2008년도 도로유지보수 연간단가(2공구)-계약" xfId="1688"/>
    <cellStyle name="_집행갑지 _투찰_현리-신팔도로설계_설계내역서" xfId="1689"/>
    <cellStyle name="_집행갑지 _투찰_현리-신팔도로설계_설계내역서(2차)" xfId="1690"/>
    <cellStyle name="_집행갑지 _투찰_현리-신팔도로설계_설계내역서(2차)_2008년도 도로유지보수 연간단가(2공구)-계약" xfId="1691"/>
    <cellStyle name="_집행갑지 _투찰_현리-신팔도로설계_설계내역서_2008년도 도로유지보수 연간단가(2공구)-계약" xfId="1692"/>
    <cellStyle name="_집행갑지 _현리-신팔도로설계" xfId="1693"/>
    <cellStyle name="_집행갑지 _현리-신팔도로설계_2008년도 도로유지보수 연간단가(2공구)-계약" xfId="1694"/>
    <cellStyle name="_집행갑지 _현리-신팔도로설계_내역서(최초)" xfId="1695"/>
    <cellStyle name="_집행갑지 _현리-신팔도로설계_내역서(최초)_2008년도 도로유지보수 연간단가(2공구)-계약" xfId="1696"/>
    <cellStyle name="_집행갑지 _현리-신팔도로설계_설계내역서" xfId="1697"/>
    <cellStyle name="_집행갑지 _현리-신팔도로설계_설계내역서(2차)" xfId="1698"/>
    <cellStyle name="_집행갑지 _현리-신팔도로설계_설계내역서(2차)_2008년도 도로유지보수 연간단가(2공구)-계약" xfId="1699"/>
    <cellStyle name="_집행갑지 _현리-신팔도로설계_설계내역서_2008년도 도로유지보수 연간단가(2공구)-계약" xfId="1700"/>
    <cellStyle name="_철도청통합사령실(대명)" xfId="1701"/>
    <cellStyle name="_축령산야영수련장조성및기타공사(동일)" xfId="1702"/>
    <cellStyle name="_토목공내역서" xfId="1703"/>
    <cellStyle name="_투찰" xfId="1704"/>
    <cellStyle name="_투찰_2008년도 도로유지보수 연간단가(2공구)-계약" xfId="1705"/>
    <cellStyle name="_투찰_Book1" xfId="1706"/>
    <cellStyle name="_투찰_Book1_2008년도 도로유지보수 연간단가(2공구)-계약" xfId="1707"/>
    <cellStyle name="_투찰_Book1_내역서(최초)" xfId="1708"/>
    <cellStyle name="_투찰_Book1_내역서(최초)_2008년도 도로유지보수 연간단가(2공구)-계약" xfId="1709"/>
    <cellStyle name="_투찰_Book1_설계내역서" xfId="1710"/>
    <cellStyle name="_투찰_Book1_설계내역서(2차)" xfId="1711"/>
    <cellStyle name="_투찰_Book1_설계내역서(2차)_2008년도 도로유지보수 연간단가(2공구)-계약" xfId="1712"/>
    <cellStyle name="_투찰_Book1_설계내역서_2008년도 도로유지보수 연간단가(2공구)-계약" xfId="1713"/>
    <cellStyle name="_투찰_P-(현리-신팔)" xfId="1714"/>
    <cellStyle name="_투찰_P-(현리-신팔)_2008년도 도로유지보수 연간단가(2공구)-계약" xfId="1715"/>
    <cellStyle name="_투찰_P-(현리-신팔)_내역서(최초)" xfId="1716"/>
    <cellStyle name="_투찰_P-(현리-신팔)_내역서(최초)_2008년도 도로유지보수 연간단가(2공구)-계약" xfId="1717"/>
    <cellStyle name="_투찰_P-(현리-신팔)_설계내역서" xfId="1718"/>
    <cellStyle name="_투찰_P-(현리-신팔)_설계내역서(2차)" xfId="1719"/>
    <cellStyle name="_투찰_P-(현리-신팔)_설계내역서(2차)_2008년도 도로유지보수 연간단가(2공구)-계약" xfId="1720"/>
    <cellStyle name="_투찰_P-(현리-신팔)_설계내역서_2008년도 도로유지보수 연간단가(2공구)-계약" xfId="1721"/>
    <cellStyle name="_투찰_내역서(최초)" xfId="1722"/>
    <cellStyle name="_투찰_내역서(최초)_2008년도 도로유지보수 연간단가(2공구)-계약" xfId="1723"/>
    <cellStyle name="_투찰_부대결과" xfId="1724"/>
    <cellStyle name="_투찰_부대결과_2008년도 도로유지보수 연간단가(2공구)-계약" xfId="1725"/>
    <cellStyle name="_투찰_부대결과_Book1" xfId="1726"/>
    <cellStyle name="_투찰_부대결과_Book1_2008년도 도로유지보수 연간단가(2공구)-계약" xfId="1727"/>
    <cellStyle name="_투찰_부대결과_Book1_내역서(최초)" xfId="1728"/>
    <cellStyle name="_투찰_부대결과_Book1_내역서(최초)_2008년도 도로유지보수 연간단가(2공구)-계약" xfId="1729"/>
    <cellStyle name="_투찰_부대결과_Book1_설계내역서" xfId="1730"/>
    <cellStyle name="_투찰_부대결과_Book1_설계내역서(2차)" xfId="1731"/>
    <cellStyle name="_투찰_부대결과_Book1_설계내역서(2차)_2008년도 도로유지보수 연간단가(2공구)-계약" xfId="1732"/>
    <cellStyle name="_투찰_부대결과_Book1_설계내역서_2008년도 도로유지보수 연간단가(2공구)-계약" xfId="1733"/>
    <cellStyle name="_투찰_부대결과_P-(현리-신팔)" xfId="1734"/>
    <cellStyle name="_투찰_부대결과_P-(현리-신팔)_2008년도 도로유지보수 연간단가(2공구)-계약" xfId="1735"/>
    <cellStyle name="_투찰_부대결과_P-(현리-신팔)_내역서(최초)" xfId="1736"/>
    <cellStyle name="_투찰_부대결과_P-(현리-신팔)_내역서(최초)_2008년도 도로유지보수 연간단가(2공구)-계약" xfId="1737"/>
    <cellStyle name="_투찰_부대결과_P-(현리-신팔)_설계내역서" xfId="1738"/>
    <cellStyle name="_투찰_부대결과_P-(현리-신팔)_설계내역서(2차)" xfId="1739"/>
    <cellStyle name="_투찰_부대결과_P-(현리-신팔)_설계내역서(2차)_2008년도 도로유지보수 연간단가(2공구)-계약" xfId="1740"/>
    <cellStyle name="_투찰_부대결과_P-(현리-신팔)_설계내역서_2008년도 도로유지보수 연간단가(2공구)-계약" xfId="1741"/>
    <cellStyle name="_투찰_부대결과_내역서(최초)" xfId="1742"/>
    <cellStyle name="_투찰_부대결과_내역서(최초)_2008년도 도로유지보수 연간단가(2공구)-계약" xfId="1743"/>
    <cellStyle name="_투찰_부대결과_설계내역서" xfId="1744"/>
    <cellStyle name="_투찰_부대결과_설계내역서(2차)" xfId="1745"/>
    <cellStyle name="_투찰_부대결과_설계내역서(2차)_2008년도 도로유지보수 연간단가(2공구)-계약" xfId="1746"/>
    <cellStyle name="_투찰_부대결과_설계내역서_2008년도 도로유지보수 연간단가(2공구)-계약" xfId="1747"/>
    <cellStyle name="_투찰_부대결과_현리-신팔도로설계" xfId="1748"/>
    <cellStyle name="_투찰_부대결과_현리-신팔도로설계_2008년도 도로유지보수 연간단가(2공구)-계약" xfId="1749"/>
    <cellStyle name="_투찰_부대결과_현리-신팔도로설계_내역서(최초)" xfId="1750"/>
    <cellStyle name="_투찰_부대결과_현리-신팔도로설계_내역서(최초)_2008년도 도로유지보수 연간단가(2공구)-계약" xfId="1751"/>
    <cellStyle name="_투찰_부대결과_현리-신팔도로설계_설계내역서" xfId="1752"/>
    <cellStyle name="_투찰_부대결과_현리-신팔도로설계_설계내역서(2차)" xfId="1753"/>
    <cellStyle name="_투찰_부대결과_현리-신팔도로설계_설계내역서(2차)_2008년도 도로유지보수 연간단가(2공구)-계약" xfId="1754"/>
    <cellStyle name="_투찰_부대결과_현리-신팔도로설계_설계내역서_2008년도 도로유지보수 연간단가(2공구)-계약" xfId="1755"/>
    <cellStyle name="_투찰_설계내역서" xfId="1756"/>
    <cellStyle name="_투찰_설계내역서(2차)" xfId="1757"/>
    <cellStyle name="_투찰_설계내역서(2차)_2008년도 도로유지보수 연간단가(2공구)-계약" xfId="1758"/>
    <cellStyle name="_투찰_설계내역서_2008년도 도로유지보수 연간단가(2공구)-계약" xfId="1759"/>
    <cellStyle name="_투찰_현리-신팔도로설계" xfId="1760"/>
    <cellStyle name="_투찰_현리-신팔도로설계_2008년도 도로유지보수 연간단가(2공구)-계약" xfId="1761"/>
    <cellStyle name="_투찰_현리-신팔도로설계_내역서(최초)" xfId="1762"/>
    <cellStyle name="_투찰_현리-신팔도로설계_내역서(최초)_2008년도 도로유지보수 연간단가(2공구)-계약" xfId="1763"/>
    <cellStyle name="_투찰_현리-신팔도로설계_설계내역서" xfId="1764"/>
    <cellStyle name="_투찰_현리-신팔도로설계_설계내역서(2차)" xfId="1765"/>
    <cellStyle name="_투찰_현리-신팔도로설계_설계내역서(2차)_2008년도 도로유지보수 연간단가(2공구)-계약" xfId="1766"/>
    <cellStyle name="_투찰_현리-신팔도로설계_설계내역서_2008년도 도로유지보수 연간단가(2공구)-계약" xfId="1767"/>
    <cellStyle name="_포항교도소(대동)" xfId="1768"/>
    <cellStyle name="_포항교도소(원본)" xfId="1769"/>
    <cellStyle name="_하도급관리계획서(갑지원주동화)" xfId="1770"/>
    <cellStyle name="_하도급양식" xfId="1771"/>
    <cellStyle name="_한뫼초부대시설공사(하도급)" xfId="1772"/>
    <cellStyle name="_한범중신축공사(하도급)" xfId="1773"/>
    <cellStyle name="_한범중신축공사(하도급완료)" xfId="1774"/>
    <cellStyle name="_한전연구견적" xfId="1775"/>
    <cellStyle name="_현리-신팔도로설계" xfId="1776"/>
    <cellStyle name="_현리-신팔도로설계_2008년도 도로유지보수 연간단가(2공구)-계약" xfId="1777"/>
    <cellStyle name="_현리-신팔도로설계_내역서(최초)" xfId="1778"/>
    <cellStyle name="_현리-신팔도로설계_내역서(최초)_2008년도 도로유지보수 연간단가(2공구)-계약" xfId="1779"/>
    <cellStyle name="_현리-신팔도로설계_설계내역서" xfId="1780"/>
    <cellStyle name="_현리-신팔도로설계_설계내역서(2차)" xfId="1781"/>
    <cellStyle name="_현리-신팔도로설계_설계내역서(2차)_2008년도 도로유지보수 연간단가(2공구)-계약" xfId="1782"/>
    <cellStyle name="_현리-신팔도로설계_설계내역서_2008년도 도로유지보수 연간단가(2공구)-계약" xfId="1783"/>
    <cellStyle name="_호남선두계역외2개소연결통로" xfId="1784"/>
    <cellStyle name="_홍제초등학교(강산)" xfId="1785"/>
    <cellStyle name="_홍천여중" xfId="1786"/>
    <cellStyle name="_홍천중(강임계약내역)" xfId="1787"/>
    <cellStyle name="’E‰Y [0.00]_laroux" xfId="1788"/>
    <cellStyle name="’E‰Y_laroux" xfId="1789"/>
    <cellStyle name="¤@?e_TEST-1 " xfId="1790"/>
    <cellStyle name="△ [0]" xfId="1791"/>
    <cellStyle name="0" xfId="1792"/>
    <cellStyle name="0.0" xfId="1793"/>
    <cellStyle name="0.00" xfId="1794"/>
    <cellStyle name="00" xfId="1795"/>
    <cellStyle name="1" xfId="1796"/>
    <cellStyle name="1 VAR" xfId="1797"/>
    <cellStyle name="1_20030305058-01_천안불당중 (공내역서)" xfId="1798"/>
    <cellStyle name="1_345kv신안산변전토건공사(해동완료)" xfId="1799"/>
    <cellStyle name="1_Book2" xfId="1800"/>
    <cellStyle name="1_Book3" xfId="1801"/>
    <cellStyle name="1_Book3_1" xfId="1802"/>
    <cellStyle name="1_Book4" xfId="1803"/>
    <cellStyle name="1_total" xfId="1804"/>
    <cellStyle name="1_total_구로리총괄내역" xfId="1805"/>
    <cellStyle name="1_total_구로리총괄내역_구로리설계예산서1029" xfId="1806"/>
    <cellStyle name="1_total_구로리총괄내역_구로리설계예산서1029_하도급관리계획서(갑지원주동화)" xfId="1807"/>
    <cellStyle name="1_total_구로리총괄내역_구로리설계예산서1118준공" xfId="1808"/>
    <cellStyle name="1_total_구로리총괄내역_구로리설계예산서1118준공_하도급관리계획서(갑지원주동화)" xfId="1809"/>
    <cellStyle name="1_total_구로리총괄내역_구로리설계예산서조경" xfId="1810"/>
    <cellStyle name="1_total_구로리총괄내역_구로리설계예산서조경_하도급관리계획서(갑지원주동화)" xfId="1811"/>
    <cellStyle name="1_total_구로리총괄내역_구로리어린이공원예산서(조경)1125" xfId="1812"/>
    <cellStyle name="1_total_구로리총괄내역_구로리어린이공원예산서(조경)1125_하도급관리계획서(갑지원주동화)" xfId="1813"/>
    <cellStyle name="1_total_구로리총괄내역_내역서" xfId="1814"/>
    <cellStyle name="1_total_구로리총괄내역_내역서_하도급관리계획서(갑지원주동화)" xfId="1815"/>
    <cellStyle name="1_total_구로리총괄내역_노임단가표" xfId="1816"/>
    <cellStyle name="1_total_구로리총괄내역_노임단가표_하도급관리계획서(갑지원주동화)" xfId="1817"/>
    <cellStyle name="1_total_구로리총괄내역_수도권매립지" xfId="1818"/>
    <cellStyle name="1_total_구로리총괄내역_수도권매립지_하도급관리계획서(갑지원주동화)" xfId="1819"/>
    <cellStyle name="1_total_구로리총괄내역_수도권매립지1004(발주용)" xfId="1820"/>
    <cellStyle name="1_total_구로리총괄내역_수도권매립지1004(발주용)_하도급관리계획서(갑지원주동화)" xfId="1821"/>
    <cellStyle name="1_total_구로리총괄내역_일신건영설계예산서(0211)" xfId="1822"/>
    <cellStyle name="1_total_구로리총괄내역_일신건영설계예산서(0211)_하도급관리계획서(갑지원주동화)" xfId="1823"/>
    <cellStyle name="1_total_구로리총괄내역_일위대가" xfId="1824"/>
    <cellStyle name="1_total_구로리총괄내역_일위대가_하도급관리계획서(갑지원주동화)" xfId="1825"/>
    <cellStyle name="1_total_구로리총괄내역_자재단가표" xfId="1826"/>
    <cellStyle name="1_total_구로리총괄내역_자재단가표_하도급관리계획서(갑지원주동화)" xfId="1827"/>
    <cellStyle name="1_total_구로리총괄내역_장안초등학교내역0814" xfId="1828"/>
    <cellStyle name="1_total_구로리총괄내역_장안초등학교내역0814_하도급관리계획서(갑지원주동화)" xfId="1829"/>
    <cellStyle name="1_total_구로리총괄내역_하도급관리계획서(갑지원주동화)" xfId="1830"/>
    <cellStyle name="1_total_총괄내역0518" xfId="1831"/>
    <cellStyle name="1_total_총괄내역0518_구로리설계예산서1029" xfId="1832"/>
    <cellStyle name="1_total_총괄내역0518_구로리설계예산서1029_하도급관리계획서(갑지원주동화)" xfId="1833"/>
    <cellStyle name="1_total_총괄내역0518_구로리설계예산서1118준공" xfId="1834"/>
    <cellStyle name="1_total_총괄내역0518_구로리설계예산서1118준공_하도급관리계획서(갑지원주동화)" xfId="1835"/>
    <cellStyle name="1_total_총괄내역0518_구로리설계예산서조경" xfId="1836"/>
    <cellStyle name="1_total_총괄내역0518_구로리설계예산서조경_하도급관리계획서(갑지원주동화)" xfId="1837"/>
    <cellStyle name="1_total_총괄내역0518_구로리어린이공원예산서(조경)1125" xfId="1838"/>
    <cellStyle name="1_total_총괄내역0518_구로리어린이공원예산서(조경)1125_하도급관리계획서(갑지원주동화)" xfId="1839"/>
    <cellStyle name="1_total_총괄내역0518_내역서" xfId="1840"/>
    <cellStyle name="1_total_총괄내역0518_내역서_하도급관리계획서(갑지원주동화)" xfId="1841"/>
    <cellStyle name="1_total_총괄내역0518_노임단가표" xfId="1842"/>
    <cellStyle name="1_total_총괄내역0518_노임단가표_하도급관리계획서(갑지원주동화)" xfId="1843"/>
    <cellStyle name="1_total_총괄내역0518_수도권매립지" xfId="1844"/>
    <cellStyle name="1_total_총괄내역0518_수도권매립지_하도급관리계획서(갑지원주동화)" xfId="1845"/>
    <cellStyle name="1_total_총괄내역0518_수도권매립지1004(발주용)" xfId="1846"/>
    <cellStyle name="1_total_총괄내역0518_수도권매립지1004(발주용)_하도급관리계획서(갑지원주동화)" xfId="1847"/>
    <cellStyle name="1_total_총괄내역0518_일신건영설계예산서(0211)" xfId="1848"/>
    <cellStyle name="1_total_총괄내역0518_일신건영설계예산서(0211)_하도급관리계획서(갑지원주동화)" xfId="1849"/>
    <cellStyle name="1_total_총괄내역0518_일위대가" xfId="1850"/>
    <cellStyle name="1_total_총괄내역0518_일위대가_하도급관리계획서(갑지원주동화)" xfId="1851"/>
    <cellStyle name="1_total_총괄내역0518_자재단가표" xfId="1852"/>
    <cellStyle name="1_total_총괄내역0518_자재단가표_하도급관리계획서(갑지원주동화)" xfId="1853"/>
    <cellStyle name="1_total_총괄내역0518_장안초등학교내역0814" xfId="1854"/>
    <cellStyle name="1_total_총괄내역0518_장안초등학교내역0814_하도급관리계획서(갑지원주동화)" xfId="1855"/>
    <cellStyle name="1_total_총괄내역0518_하도급관리계획서(갑지원주동화)" xfId="1856"/>
    <cellStyle name="1_total_하도급관리계획서(갑지원주동화)" xfId="1857"/>
    <cellStyle name="1_tree" xfId="1858"/>
    <cellStyle name="1_tree_구로리총괄내역" xfId="1859"/>
    <cellStyle name="1_tree_구로리총괄내역_구로리설계예산서1029" xfId="1860"/>
    <cellStyle name="1_tree_구로리총괄내역_구로리설계예산서1029_하도급관리계획서(갑지원주동화)" xfId="1861"/>
    <cellStyle name="1_tree_구로리총괄내역_구로리설계예산서1118준공" xfId="1862"/>
    <cellStyle name="1_tree_구로리총괄내역_구로리설계예산서1118준공_하도급관리계획서(갑지원주동화)" xfId="1863"/>
    <cellStyle name="1_tree_구로리총괄내역_구로리설계예산서조경" xfId="1864"/>
    <cellStyle name="1_tree_구로리총괄내역_구로리설계예산서조경_하도급관리계획서(갑지원주동화)" xfId="1865"/>
    <cellStyle name="1_tree_구로리총괄내역_구로리어린이공원예산서(조경)1125" xfId="1866"/>
    <cellStyle name="1_tree_구로리총괄내역_구로리어린이공원예산서(조경)1125_하도급관리계획서(갑지원주동화)" xfId="1867"/>
    <cellStyle name="1_tree_구로리총괄내역_내역서" xfId="1868"/>
    <cellStyle name="1_tree_구로리총괄내역_내역서_하도급관리계획서(갑지원주동화)" xfId="1869"/>
    <cellStyle name="1_tree_구로리총괄내역_노임단가표" xfId="1870"/>
    <cellStyle name="1_tree_구로리총괄내역_노임단가표_하도급관리계획서(갑지원주동화)" xfId="1871"/>
    <cellStyle name="1_tree_구로리총괄내역_수도권매립지" xfId="1872"/>
    <cellStyle name="1_tree_구로리총괄내역_수도권매립지_하도급관리계획서(갑지원주동화)" xfId="1873"/>
    <cellStyle name="1_tree_구로리총괄내역_수도권매립지1004(발주용)" xfId="1874"/>
    <cellStyle name="1_tree_구로리총괄내역_수도권매립지1004(발주용)_하도급관리계획서(갑지원주동화)" xfId="1875"/>
    <cellStyle name="1_tree_구로리총괄내역_일신건영설계예산서(0211)" xfId="1876"/>
    <cellStyle name="1_tree_구로리총괄내역_일신건영설계예산서(0211)_하도급관리계획서(갑지원주동화)" xfId="1877"/>
    <cellStyle name="1_tree_구로리총괄내역_일위대가" xfId="1878"/>
    <cellStyle name="1_tree_구로리총괄내역_일위대가_하도급관리계획서(갑지원주동화)" xfId="1879"/>
    <cellStyle name="1_tree_구로리총괄내역_자재단가표" xfId="1880"/>
    <cellStyle name="1_tree_구로리총괄내역_자재단가표_하도급관리계획서(갑지원주동화)" xfId="1881"/>
    <cellStyle name="1_tree_구로리총괄내역_장안초등학교내역0814" xfId="1882"/>
    <cellStyle name="1_tree_구로리총괄내역_장안초등학교내역0814_하도급관리계획서(갑지원주동화)" xfId="1883"/>
    <cellStyle name="1_tree_구로리총괄내역_하도급관리계획서(갑지원주동화)" xfId="1884"/>
    <cellStyle name="1_tree_수량산출" xfId="1885"/>
    <cellStyle name="1_tree_수량산출_구로리총괄내역" xfId="1886"/>
    <cellStyle name="1_tree_수량산출_구로리총괄내역_구로리설계예산서1029" xfId="1887"/>
    <cellStyle name="1_tree_수량산출_구로리총괄내역_구로리설계예산서1029_하도급관리계획서(갑지원주동화)" xfId="1888"/>
    <cellStyle name="1_tree_수량산출_구로리총괄내역_구로리설계예산서1118준공" xfId="1889"/>
    <cellStyle name="1_tree_수량산출_구로리총괄내역_구로리설계예산서1118준공_하도급관리계획서(갑지원주동화)" xfId="1890"/>
    <cellStyle name="1_tree_수량산출_구로리총괄내역_구로리설계예산서조경" xfId="1891"/>
    <cellStyle name="1_tree_수량산출_구로리총괄내역_구로리설계예산서조경_하도급관리계획서(갑지원주동화)" xfId="1892"/>
    <cellStyle name="1_tree_수량산출_구로리총괄내역_구로리어린이공원예산서(조경)1125" xfId="1893"/>
    <cellStyle name="1_tree_수량산출_구로리총괄내역_구로리어린이공원예산서(조경)1125_하도급관리계획서(갑지원주동화)" xfId="1894"/>
    <cellStyle name="1_tree_수량산출_구로리총괄내역_내역서" xfId="1895"/>
    <cellStyle name="1_tree_수량산출_구로리총괄내역_내역서_하도급관리계획서(갑지원주동화)" xfId="1896"/>
    <cellStyle name="1_tree_수량산출_구로리총괄내역_노임단가표" xfId="1897"/>
    <cellStyle name="1_tree_수량산출_구로리총괄내역_노임단가표_하도급관리계획서(갑지원주동화)" xfId="1898"/>
    <cellStyle name="1_tree_수량산출_구로리총괄내역_수도권매립지" xfId="1899"/>
    <cellStyle name="1_tree_수량산출_구로리총괄내역_수도권매립지_하도급관리계획서(갑지원주동화)" xfId="1900"/>
    <cellStyle name="1_tree_수량산출_구로리총괄내역_수도권매립지1004(발주용)" xfId="1901"/>
    <cellStyle name="1_tree_수량산출_구로리총괄내역_수도권매립지1004(발주용)_하도급관리계획서(갑지원주동화)" xfId="1902"/>
    <cellStyle name="1_tree_수량산출_구로리총괄내역_일신건영설계예산서(0211)" xfId="1903"/>
    <cellStyle name="1_tree_수량산출_구로리총괄내역_일신건영설계예산서(0211)_하도급관리계획서(갑지원주동화)" xfId="1904"/>
    <cellStyle name="1_tree_수량산출_구로리총괄내역_일위대가" xfId="1905"/>
    <cellStyle name="1_tree_수량산출_구로리총괄내역_일위대가_하도급관리계획서(갑지원주동화)" xfId="1906"/>
    <cellStyle name="1_tree_수량산출_구로리총괄내역_자재단가표" xfId="1907"/>
    <cellStyle name="1_tree_수량산출_구로리총괄내역_자재단가표_하도급관리계획서(갑지원주동화)" xfId="1908"/>
    <cellStyle name="1_tree_수량산출_구로리총괄내역_장안초등학교내역0814" xfId="1909"/>
    <cellStyle name="1_tree_수량산출_구로리총괄내역_장안초등학교내역0814_하도급관리계획서(갑지원주동화)" xfId="1910"/>
    <cellStyle name="1_tree_수량산출_구로리총괄내역_하도급관리계획서(갑지원주동화)" xfId="1911"/>
    <cellStyle name="1_tree_수량산출_총괄내역0518" xfId="1912"/>
    <cellStyle name="1_tree_수량산출_총괄내역0518_구로리설계예산서1029" xfId="1913"/>
    <cellStyle name="1_tree_수량산출_총괄내역0518_구로리설계예산서1029_하도급관리계획서(갑지원주동화)" xfId="1914"/>
    <cellStyle name="1_tree_수량산출_총괄내역0518_구로리설계예산서1118준공" xfId="1915"/>
    <cellStyle name="1_tree_수량산출_총괄내역0518_구로리설계예산서1118준공_하도급관리계획서(갑지원주동화)" xfId="1916"/>
    <cellStyle name="1_tree_수량산출_총괄내역0518_구로리설계예산서조경" xfId="1917"/>
    <cellStyle name="1_tree_수량산출_총괄내역0518_구로리설계예산서조경_하도급관리계획서(갑지원주동화)" xfId="1918"/>
    <cellStyle name="1_tree_수량산출_총괄내역0518_구로리어린이공원예산서(조경)1125" xfId="1919"/>
    <cellStyle name="1_tree_수량산출_총괄내역0518_구로리어린이공원예산서(조경)1125_하도급관리계획서(갑지원주동화)" xfId="1920"/>
    <cellStyle name="1_tree_수량산출_총괄내역0518_내역서" xfId="1921"/>
    <cellStyle name="1_tree_수량산출_총괄내역0518_내역서_하도급관리계획서(갑지원주동화)" xfId="1922"/>
    <cellStyle name="1_tree_수량산출_총괄내역0518_노임단가표" xfId="1923"/>
    <cellStyle name="1_tree_수량산출_총괄내역0518_노임단가표_하도급관리계획서(갑지원주동화)" xfId="1924"/>
    <cellStyle name="1_tree_수량산출_총괄내역0518_수도권매립지" xfId="1925"/>
    <cellStyle name="1_tree_수량산출_총괄내역0518_수도권매립지_하도급관리계획서(갑지원주동화)" xfId="1926"/>
    <cellStyle name="1_tree_수량산출_총괄내역0518_수도권매립지1004(발주용)" xfId="1927"/>
    <cellStyle name="1_tree_수량산출_총괄내역0518_수도권매립지1004(발주용)_하도급관리계획서(갑지원주동화)" xfId="1928"/>
    <cellStyle name="1_tree_수량산출_총괄내역0518_일신건영설계예산서(0211)" xfId="1929"/>
    <cellStyle name="1_tree_수량산출_총괄내역0518_일신건영설계예산서(0211)_하도급관리계획서(갑지원주동화)" xfId="1930"/>
    <cellStyle name="1_tree_수량산출_총괄내역0518_일위대가" xfId="1931"/>
    <cellStyle name="1_tree_수량산출_총괄내역0518_일위대가_하도급관리계획서(갑지원주동화)" xfId="1932"/>
    <cellStyle name="1_tree_수량산출_총괄내역0518_자재단가표" xfId="1933"/>
    <cellStyle name="1_tree_수량산출_총괄내역0518_자재단가표_하도급관리계획서(갑지원주동화)" xfId="1934"/>
    <cellStyle name="1_tree_수량산출_총괄내역0518_장안초등학교내역0814" xfId="1935"/>
    <cellStyle name="1_tree_수량산출_총괄내역0518_장안초등학교내역0814_하도급관리계획서(갑지원주동화)" xfId="1936"/>
    <cellStyle name="1_tree_수량산출_총괄내역0518_하도급관리계획서(갑지원주동화)" xfId="1937"/>
    <cellStyle name="1_tree_수량산출_하도급관리계획서(갑지원주동화)" xfId="1938"/>
    <cellStyle name="1_tree_총괄내역0518" xfId="1939"/>
    <cellStyle name="1_tree_총괄내역0518_구로리설계예산서1029" xfId="1940"/>
    <cellStyle name="1_tree_총괄내역0518_구로리설계예산서1029_하도급관리계획서(갑지원주동화)" xfId="1941"/>
    <cellStyle name="1_tree_총괄내역0518_구로리설계예산서1118준공" xfId="1942"/>
    <cellStyle name="1_tree_총괄내역0518_구로리설계예산서1118준공_하도급관리계획서(갑지원주동화)" xfId="1943"/>
    <cellStyle name="1_tree_총괄내역0518_구로리설계예산서조경" xfId="1944"/>
    <cellStyle name="1_tree_총괄내역0518_구로리설계예산서조경_하도급관리계획서(갑지원주동화)" xfId="1945"/>
    <cellStyle name="1_tree_총괄내역0518_구로리어린이공원예산서(조경)1125" xfId="1946"/>
    <cellStyle name="1_tree_총괄내역0518_구로리어린이공원예산서(조경)1125_하도급관리계획서(갑지원주동화)" xfId="1947"/>
    <cellStyle name="1_tree_총괄내역0518_내역서" xfId="1948"/>
    <cellStyle name="1_tree_총괄내역0518_내역서_하도급관리계획서(갑지원주동화)" xfId="1949"/>
    <cellStyle name="1_tree_총괄내역0518_노임단가표" xfId="1950"/>
    <cellStyle name="1_tree_총괄내역0518_노임단가표_하도급관리계획서(갑지원주동화)" xfId="1951"/>
    <cellStyle name="1_tree_총괄내역0518_수도권매립지" xfId="1952"/>
    <cellStyle name="1_tree_총괄내역0518_수도권매립지_하도급관리계획서(갑지원주동화)" xfId="1953"/>
    <cellStyle name="1_tree_총괄내역0518_수도권매립지1004(발주용)" xfId="1954"/>
    <cellStyle name="1_tree_총괄내역0518_수도권매립지1004(발주용)_하도급관리계획서(갑지원주동화)" xfId="1955"/>
    <cellStyle name="1_tree_총괄내역0518_일신건영설계예산서(0211)" xfId="1956"/>
    <cellStyle name="1_tree_총괄내역0518_일신건영설계예산서(0211)_하도급관리계획서(갑지원주동화)" xfId="1957"/>
    <cellStyle name="1_tree_총괄내역0518_일위대가" xfId="1958"/>
    <cellStyle name="1_tree_총괄내역0518_일위대가_하도급관리계획서(갑지원주동화)" xfId="1959"/>
    <cellStyle name="1_tree_총괄내역0518_자재단가표" xfId="1960"/>
    <cellStyle name="1_tree_총괄내역0518_자재단가표_하도급관리계획서(갑지원주동화)" xfId="1961"/>
    <cellStyle name="1_tree_총괄내역0518_장안초등학교내역0814" xfId="1962"/>
    <cellStyle name="1_tree_총괄내역0518_장안초등학교내역0814_하도급관리계획서(갑지원주동화)" xfId="1963"/>
    <cellStyle name="1_tree_총괄내역0518_하도급관리계획서(갑지원주동화)" xfId="1964"/>
    <cellStyle name="1_tree_하도급관리계획서(갑지원주동화)" xfId="1965"/>
    <cellStyle name="1_강릉대학술정보지원센터총괄(월드2낙찰)" xfId="1966"/>
    <cellStyle name="1_강북중학교(명남하도급)" xfId="1967"/>
    <cellStyle name="1_고산중(내역)" xfId="1968"/>
    <cellStyle name="1_고산중공내역" xfId="1969"/>
    <cellStyle name="1_고속국도제1호선한남~반포간확장공사(대동)" xfId="1970"/>
    <cellStyle name="1_공주교대_경기종합건설(주)하도급" xfId="1971"/>
    <cellStyle name="1_군도5호선(금곡~부평간)개설공사(청백하도급)" xfId="1972"/>
    <cellStyle name="1_금강Ⅱ지구김제2-2공구토목공사(동도)" xfId="1973"/>
    <cellStyle name="1_금강성덕제개수공사(보광)" xfId="1974"/>
    <cellStyle name="1_금화초교교사신축공사하도급작업수정" xfId="1975"/>
    <cellStyle name="1_길동배수지건설공사(구보)" xfId="1976"/>
    <cellStyle name="1_남악신도시(2-1공구)대양" xfId="1977"/>
    <cellStyle name="1_내덕중신축공사(서림하도급수정메일)" xfId="1978"/>
    <cellStyle name="1_내역서1105" xfId="1979"/>
    <cellStyle name="1_단가조사표" xfId="1980"/>
    <cellStyle name="1_당동(청강)" xfId="1981"/>
    <cellStyle name="1_당동(청강디스켓1)" xfId="1982"/>
    <cellStyle name="1_대전교육정보원(강산)" xfId="1983"/>
    <cellStyle name="1_대전교육정보원신축공사(강산)" xfId="1984"/>
    <cellStyle name="1_대전목양초" xfId="1985"/>
    <cellStyle name="1_대전서붕고하도급" xfId="1986"/>
    <cellStyle name="1_대전지원홍성지청(흥화-1)" xfId="1987"/>
    <cellStyle name="1_대호지~석문간지방도확포장공사(신일)" xfId="1988"/>
    <cellStyle name="1_도암~강진도로확장공사(대국2)" xfId="1989"/>
    <cellStyle name="1_등촌고등총괄(동현하도급)" xfId="1990"/>
    <cellStyle name="1_마현~생창국도건설공사" xfId="1991"/>
    <cellStyle name="1_명암지-산성간" xfId="1992"/>
    <cellStyle name="1_백석지구농촌용수개발사업(대원)" xfId="1993"/>
    <cellStyle name="1_병목안배수지건설(100%)" xfId="1994"/>
    <cellStyle name="1_봉곡중총괄(대지완결)" xfId="1995"/>
    <cellStyle name="1_부대입찰확약서" xfId="1996"/>
    <cellStyle name="1_부산진초개축공사(대지하도급원본)" xfId="1997"/>
    <cellStyle name="1_부산해사고(100%)" xfId="1998"/>
    <cellStyle name="1_북양초(영조하도급메일)" xfId="1999"/>
    <cellStyle name="1_새들초등학교(동성)" xfId="2000"/>
    <cellStyle name="1_서울대학교사범대교육정보관(에스와이비작업수정)" xfId="2001"/>
    <cellStyle name="1_서울대학교사범대교육정보관(에스와이비작업완료)" xfId="2002"/>
    <cellStyle name="1_서울도림초등학교(신한디스켓)" xfId="2003"/>
    <cellStyle name="1_서울화일초(덕동)" xfId="2004"/>
    <cellStyle name="1_성산배수지건설공사(덕동)" xfId="2005"/>
    <cellStyle name="1_세하천(하도급)" xfId="2006"/>
    <cellStyle name="1_수도권매립지하도급(명도)" xfId="2007"/>
    <cellStyle name="1_수정갑지" xfId="2008"/>
    <cellStyle name="1_시민계략공사" xfId="2009"/>
    <cellStyle name="1_시민계략공사_전기공내역서" xfId="2010"/>
    <cellStyle name="1_시민계략공사_전기-한남" xfId="2011"/>
    <cellStyle name="1_원가계산서" xfId="2012"/>
    <cellStyle name="1_이담초등학교신축공사(뉴프린스하도급)" xfId="2013"/>
    <cellStyle name="1_인천북항관공선부두(수정내역)" xfId="2014"/>
    <cellStyle name="1_장산중학교내역(혁성)" xfId="2015"/>
    <cellStyle name="1_장산중학교내역(혁성업체)" xfId="2016"/>
    <cellStyle name="1_장산중학교내역하도급(혁성)" xfId="2017"/>
    <cellStyle name="1_전주시관내(이서~용정)건설공사(신화)" xfId="2018"/>
    <cellStyle name="1_천천고고등학교교사신축공사(산출내역집계표)" xfId="2019"/>
    <cellStyle name="1_철도청통합사령실(대명)" xfId="2020"/>
    <cellStyle name="1_퇴계로확포장공사하도급작업(해경)" xfId="2021"/>
    <cellStyle name="1_포일고_대신토건(주)하도급" xfId="2022"/>
    <cellStyle name="1_포항교도소(대동)" xfId="2023"/>
    <cellStyle name="1_포항교도소(원본)" xfId="2024"/>
    <cellStyle name="1_하도급관리" xfId="2025"/>
    <cellStyle name="1_하도급관리계획서" xfId="2026"/>
    <cellStyle name="1_하도급양식" xfId="2027"/>
    <cellStyle name="1_확약서" xfId="2028"/>
    <cellStyle name="11" xfId="2029"/>
    <cellStyle name="111" xfId="2030"/>
    <cellStyle name="19990216" xfId="2031"/>
    <cellStyle name="2" xfId="2032"/>
    <cellStyle name="2)" xfId="2033"/>
    <cellStyle name="2_단가조사표" xfId="2034"/>
    <cellStyle name="2자리" xfId="2035"/>
    <cellStyle name="60" xfId="2036"/>
    <cellStyle name="A" xfId="2037"/>
    <cellStyle name="Ā _x0010_က랐_xdc01_땯_x0001_" xfId="2038"/>
    <cellStyle name="A_부대초안" xfId="2039"/>
    <cellStyle name="A_부대초안_(건축공사)" xfId="2040"/>
    <cellStyle name="A_부대초안_견적의뢰_삽교천개수공사(03.30)_(건축공사)" xfId="2041"/>
    <cellStyle name="A¨­￠￢￠O [0]_￠?i¡ieE¡ⓒ¡¤A ¡¾a¡¾￠￢A￠OA¡AC¡I" xfId="2042"/>
    <cellStyle name="A¨­￠￢￠O_￠?i¡ieE¡ⓒ¡¤A ¡¾a¡¾￠￢A￠OA¡AC¡I" xfId="2043"/>
    <cellStyle name="AA" xfId="2044"/>
    <cellStyle name="Aⓒ­" xfId="2045"/>
    <cellStyle name="Ae" xfId="2046"/>
    <cellStyle name="Aee­ " xfId="2047"/>
    <cellStyle name="AeE­ [0]_ 2ÆAAþº° " xfId="2048"/>
    <cellStyle name="ÅëÈ­ [0]_»óºÎ¼ö·®Áý°è " xfId="2049"/>
    <cellStyle name="AeE­ [0]_¼oAI¼º " xfId="2050"/>
    <cellStyle name="ÅëÈ­ [0]_º»¼± ±æ¾î±úºÎ ¼ö·® Áý°èÇ¥ " xfId="2051"/>
    <cellStyle name="AeE­ [0]_º≫¼± ±æ¾i±uºI ¼o·R Ay°eC￥ " xfId="2052"/>
    <cellStyle name="Aee­ _2008년도 도로유지보수 연간단가(2공구)-계약" xfId="2053"/>
    <cellStyle name="AeE­_ 2ÆAAþº° " xfId="2054"/>
    <cellStyle name="ÅëÈ­_»óºÎ¼ö·®Áý°è " xfId="2055"/>
    <cellStyle name="AeE­_¼oAI¼º " xfId="2056"/>
    <cellStyle name="ÅëÈ­_º»¼± ±æ¾î±úºÎ ¼ö·® Áý°èÇ¥ " xfId="2057"/>
    <cellStyle name="AeE­_º≫¼± ±æ¾i±uºI ¼o·R Ay°eC￥ " xfId="2058"/>
    <cellStyle name="Aee¡" xfId="2059"/>
    <cellStyle name="AeE¡ⓒ [0]_￠?i¡ieE¡ⓒ¡¤A ¡¾a¡¾￠￢A￠OA¡AC¡I" xfId="2060"/>
    <cellStyle name="AeE¡ⓒ_￠?i¡ieE¡ⓒ¡¤A ¡¾a¡¾￠￢A￠OA¡AC¡I" xfId="2061"/>
    <cellStyle name="ALIGNMENT" xfId="2062"/>
    <cellStyle name="AoA¤μCAo ¾EA½" xfId="2063"/>
    <cellStyle name="Aþ¸" xfId="2064"/>
    <cellStyle name="AÞ¸¶ [0]_ 2ÆAAþº° " xfId="2065"/>
    <cellStyle name="ÄÞ¸¶ [0]_»óºÎ¼ö·®Áý°è " xfId="2066"/>
    <cellStyle name="AÞ¸¶ [0]_¼oAI¼º " xfId="2067"/>
    <cellStyle name="ÄÞ¸¶ [0]_º»¼± ±æ¾î±úºÎ ¼ö·® Áý°èÇ¥ " xfId="2068"/>
    <cellStyle name="AÞ¸¶ [0]_º≫¼± ±æ¾i±uºI ¼o·R Ay°eC￥ " xfId="2069"/>
    <cellStyle name="AÞ¸¶_ 2ÆAAþº° " xfId="2070"/>
    <cellStyle name="ÄÞ¸¶_»óºÎ¼ö·®Áý°è " xfId="2071"/>
    <cellStyle name="AÞ¸¶_¼oAI¼º " xfId="2072"/>
    <cellStyle name="ÄÞ¸¶_º»¼± ±æ¾î±úºÎ ¼ö·® Áý°èÇ¥ " xfId="2073"/>
    <cellStyle name="AÞ¸¶_º≫¼± ±æ¾i±uºI ¼o·R Ay°eC￥ " xfId="2074"/>
    <cellStyle name="BA" xfId="2075"/>
    <cellStyle name="C_토목내역서_삽교천개수공사(03.30)_제주제성교(05.27)_(건축공사)" xfId="2076"/>
    <cellStyle name="C¡IA¨ª_¡ic¨u¡A¨￢I¨￢¡Æ AN¡Æe " xfId="2077"/>
    <cellStyle name="C￥AØ_  FAB AIA¤  " xfId="2078"/>
    <cellStyle name="Ç¥ÁØ_»óºÎ¼ö·®Áý°è " xfId="2079"/>
    <cellStyle name="C￥AØ_C°¼A(AoAO) " xfId="2080"/>
    <cellStyle name="Ç¥ÁØ_Ç°¼À(ÁöÀÔ) " xfId="2081"/>
    <cellStyle name="C￥AØ_PERSONAL" xfId="2082"/>
    <cellStyle name="Calc Currency (0)" xfId="2083"/>
    <cellStyle name="category" xfId="2084"/>
    <cellStyle name="ⓒo" xfId="2085"/>
    <cellStyle name="Column Heading" xfId="2086"/>
    <cellStyle name="Comma" xfId="2087"/>
    <cellStyle name="Comma [0]" xfId="2088"/>
    <cellStyle name="comma zerodec" xfId="2089"/>
    <cellStyle name="Comma_ SG&amp;A Bridge " xfId="2090"/>
    <cellStyle name="Comma0" xfId="2091"/>
    <cellStyle name="Comm뼬_E&amp;ONW2" xfId="2092"/>
    <cellStyle name="Copied" xfId="2093"/>
    <cellStyle name="Curren?_x0012_퐀_x0017_?" xfId="2094"/>
    <cellStyle name="Currency" xfId="2095"/>
    <cellStyle name="Currency [0]" xfId="2096"/>
    <cellStyle name="currency-$_표지 " xfId="2097"/>
    <cellStyle name="Currency_ SG&amp;A Bridge " xfId="2098"/>
    <cellStyle name="Currency0" xfId="2099"/>
    <cellStyle name="Currency1" xfId="2100"/>
    <cellStyle name="Date" xfId="2101"/>
    <cellStyle name="Dezimal [0]_Compiling Utility Macros" xfId="2102"/>
    <cellStyle name="Dezimal_Compiling Utility Macros" xfId="2103"/>
    <cellStyle name="Dollar (zero dec)" xfId="2104"/>
    <cellStyle name="EA" xfId="2105"/>
    <cellStyle name="Entered" xfId="2106"/>
    <cellStyle name="Euro" xfId="2107"/>
    <cellStyle name="F2" xfId="2108"/>
    <cellStyle name="F3" xfId="2109"/>
    <cellStyle name="F4" xfId="2110"/>
    <cellStyle name="F5" xfId="2111"/>
    <cellStyle name="F6" xfId="2112"/>
    <cellStyle name="F7" xfId="2113"/>
    <cellStyle name="F8" xfId="2114"/>
    <cellStyle name="Fixed" xfId="2115"/>
    <cellStyle name="Followed Hyperlink" xfId="2116"/>
    <cellStyle name="Grey" xfId="2117"/>
    <cellStyle name="H1" xfId="2118"/>
    <cellStyle name="H2" xfId="2119"/>
    <cellStyle name="HEADER" xfId="2120"/>
    <cellStyle name="Header1" xfId="2121"/>
    <cellStyle name="Header2" xfId="2122"/>
    <cellStyle name="Heading 1" xfId="2123"/>
    <cellStyle name="Heading 2" xfId="2124"/>
    <cellStyle name="Heading1" xfId="2125"/>
    <cellStyle name="Heading2" xfId="2126"/>
    <cellStyle name="Helv8_PFD4.XLS" xfId="2127"/>
    <cellStyle name="Hyperlink" xfId="2128"/>
    <cellStyle name="Input [yellow]" xfId="2129"/>
    <cellStyle name="Midtitle" xfId="2130"/>
    <cellStyle name="Milliers [0]_Arabian Spec" xfId="2131"/>
    <cellStyle name="Milliers_Arabian Spec" xfId="2132"/>
    <cellStyle name="Model" xfId="2133"/>
    <cellStyle name="Mon?aire [0]_Arabian Spec" xfId="2134"/>
    <cellStyle name="Mon?aire_Arabian Spec" xfId="2135"/>
    <cellStyle name="no dec" xfId="2136"/>
    <cellStyle name="nohs" xfId="2137"/>
    <cellStyle name="normal" xfId="2138"/>
    <cellStyle name="Normal - Style1" xfId="2139"/>
    <cellStyle name="Normal - Style2" xfId="2140"/>
    <cellStyle name="Normal - Style3" xfId="2141"/>
    <cellStyle name="Normal - Style4" xfId="2142"/>
    <cellStyle name="Normal - Style5" xfId="2143"/>
    <cellStyle name="Normal - Style6" xfId="2144"/>
    <cellStyle name="Normal - Style7" xfId="2145"/>
    <cellStyle name="Normal - Style8" xfId="2146"/>
    <cellStyle name="Normal - 유형1" xfId="2147"/>
    <cellStyle name="Normal_ SG&amp;A Bridge " xfId="2148"/>
    <cellStyle name="Œ…?æ맖?e [0.00]_laroux" xfId="2149"/>
    <cellStyle name="Œ…?æ맖?e_laroux" xfId="2150"/>
    <cellStyle name="oft Excel]_x000d__x000a_Comment=The open=/f lines load custom functions into the Paste Function list._x000d__x000a_Maximized=3_x000d__x000a_AutoFormat=" xfId="2151"/>
    <cellStyle name="oh" xfId="2152"/>
    <cellStyle name="omma [0]_Mktg Prog" xfId="2153"/>
    <cellStyle name="ormal_Sheet1_1" xfId="2154"/>
    <cellStyle name="Percent" xfId="2155"/>
    <cellStyle name="Percent [2]" xfId="2156"/>
    <cellStyle name="Percent_11-30(농기반)" xfId="2157"/>
    <cellStyle name="RevList" xfId="2158"/>
    <cellStyle name="s]_x000d__x000a_load=_x000d__x000a_run=_x000d__x000a_NullPort=None_x000d__x000a_SkipMouseRedetect=1_x000d__x000a_device=QLaser SF700/710,KHQLBP,LPT1:_x000d__x000a__x000d__x000a_[Desktop]_x000d__x000a_Wallpaper=C:\WI" xfId="2159"/>
    <cellStyle name="sh" xfId="2160"/>
    <cellStyle name="ssh" xfId="2161"/>
    <cellStyle name="Standard_Anpassen der Amortisation" xfId="2162"/>
    <cellStyle name="subhead" xfId="2163"/>
    <cellStyle name="Subtotal" xfId="2164"/>
    <cellStyle name="testtitle" xfId="2165"/>
    <cellStyle name="Title" xfId="2166"/>
    <cellStyle name="title [1]" xfId="2167"/>
    <cellStyle name="title [2]" xfId="2168"/>
    <cellStyle name="ton" xfId="2169"/>
    <cellStyle name="Total" xfId="2170"/>
    <cellStyle name="UM" xfId="2171"/>
    <cellStyle name="W?rung [0]_Compiling Utility Macros" xfId="2172"/>
    <cellStyle name="W?rung_Compiling Utility Macros" xfId="2173"/>
    <cellStyle name="|?ドE" xfId="2174"/>
    <cellStyle name="" xfId="2175"/>
    <cellStyle name="고정소숫점" xfId="2176"/>
    <cellStyle name="고정출력1" xfId="2177"/>
    <cellStyle name="고정출력2" xfId="2178"/>
    <cellStyle name="공사원가계산서(조경)" xfId="2179"/>
    <cellStyle name="공종" xfId="2180"/>
    <cellStyle name="끼_x0001_?" xfId="2181"/>
    <cellStyle name="날짜" xfId="2182"/>
    <cellStyle name="내역서" xfId="2183"/>
    <cellStyle name="네모제목" xfId="2184"/>
    <cellStyle name="단위" xfId="2185"/>
    <cellStyle name="달러" xfId="2186"/>
    <cellStyle name="뒤에 오는 하이퍼링크" xfId="2187"/>
    <cellStyle name="똿떓죶Ø괻 [0.00]_PRODUCT DETAIL Q1" xfId="2188"/>
    <cellStyle name="똿떓죶Ø괻_PRODUCT DETAIL Q1" xfId="2189"/>
    <cellStyle name="똿뗦먛귟 [0.00]_laroux" xfId="2190"/>
    <cellStyle name="똿뗦먛귟_laroux" xfId="2191"/>
    <cellStyle name="라인" xfId="2192"/>
    <cellStyle name="마이너스키" xfId="2193"/>
    <cellStyle name="묮뎋 [0.00]_PRODUCT DETAIL Q1" xfId="2194"/>
    <cellStyle name="묮뎋_PRODUCT DETAIL Q1" xfId="2195"/>
    <cellStyle name="믅됞 [0.00]_laroux" xfId="2196"/>
    <cellStyle name="믅됞_laroux" xfId="2197"/>
    <cellStyle name="백" xfId="2198"/>
    <cellStyle name="백분율" xfId="2199" builtinId="5"/>
    <cellStyle name="백분율 [0]" xfId="2200"/>
    <cellStyle name="백분율 [2]" xfId="2201"/>
    <cellStyle name="백분율 2" xfId="2202"/>
    <cellStyle name="벭?_Q1 PRODUCT ACTUAL_4월 (2)" xfId="2203"/>
    <cellStyle name="뷭?" xfId="2204"/>
    <cellStyle name="빨간색" xfId="2205"/>
    <cellStyle name="빨강" xfId="2206"/>
    <cellStyle name="선택영역" xfId="2207"/>
    <cellStyle name="선택영역 가운데" xfId="2208"/>
    <cellStyle name="선택영역_토공수량" xfId="2209"/>
    <cellStyle name="선택영역의 가운데" xfId="2210"/>
    <cellStyle name="선택영영" xfId="2211"/>
    <cellStyle name="설계서" xfId="2212"/>
    <cellStyle name="설계서-내용" xfId="2213"/>
    <cellStyle name="설계서-내용-소수점" xfId="2214"/>
    <cellStyle name="설계서-내용-우" xfId="2215"/>
    <cellStyle name="설계서-내용-좌" xfId="2216"/>
    <cellStyle name="설계서-소제목" xfId="2217"/>
    <cellStyle name="설계서-타이틀" xfId="2218"/>
    <cellStyle name="설계서-항목" xfId="2219"/>
    <cellStyle name="소수" xfId="2220"/>
    <cellStyle name="소수3" xfId="2221"/>
    <cellStyle name="소수4" xfId="2222"/>
    <cellStyle name="소수점" xfId="2223"/>
    <cellStyle name="소숫점0" xfId="2224"/>
    <cellStyle name="소숫점3" xfId="2225"/>
    <cellStyle name="수량1" xfId="2226"/>
    <cellStyle name="수목명" xfId="2227"/>
    <cellStyle name="숨기기" xfId="2228"/>
    <cellStyle name="숨김" xfId="2229"/>
    <cellStyle name="숫자" xfId="2230"/>
    <cellStyle name="숫자(R)" xfId="2231"/>
    <cellStyle name="숫자1" xfId="2232"/>
    <cellStyle name="숫자3" xfId="2233"/>
    <cellStyle name="숫자3R" xfId="2234"/>
    <cellStyle name="숫자3자리" xfId="2235"/>
    <cellStyle name="쉼표 [0]" xfId="2236" builtinId="6"/>
    <cellStyle name="쉼표 [0] 2" xfId="2237"/>
    <cellStyle name="쉼표 [0] 2 2" xfId="2238"/>
    <cellStyle name="쉼표 [0] 3" xfId="2239"/>
    <cellStyle name="쉼표 [0] 4" xfId="2240"/>
    <cellStyle name="쉼표 [0] 5" xfId="2241"/>
    <cellStyle name="쉼표 [0] 6" xfId="2242"/>
    <cellStyle name="쉼표 [0] 7" xfId="2243"/>
    <cellStyle name="스타일 1" xfId="2244"/>
    <cellStyle name="스타일 2" xfId="2245"/>
    <cellStyle name="스타일 3" xfId="2246"/>
    <cellStyle name="스타일 4" xfId="2247"/>
    <cellStyle name="안건회계법인" xfId="2248"/>
    <cellStyle name="열어본 하이퍼링크" xfId="2249"/>
    <cellStyle name="왼쪽2" xfId="2250"/>
    <cellStyle name="우괄호_박심배수구조물공" xfId="2251"/>
    <cellStyle name="우측양괄호" xfId="2252"/>
    <cellStyle name="원" xfId="2253"/>
    <cellStyle name="원_09-30(순수)" xfId="2254"/>
    <cellStyle name="원_깨기" xfId="2255"/>
    <cellStyle name="원_대전교육정보원(강산)" xfId="2256"/>
    <cellStyle name="원_대전교육정보원신축공사(강산)" xfId="2257"/>
    <cellStyle name="원_도개지구(케이티하도급)" xfId="2258"/>
    <cellStyle name="원_매내천" xfId="2259"/>
    <cellStyle name="원_매내천_깨기" xfId="2260"/>
    <cellStyle name="원_매내천_배수공" xfId="2261"/>
    <cellStyle name="원_매내천_배수공집계" xfId="2262"/>
    <cellStyle name="원_매내천_석축" xfId="2263"/>
    <cellStyle name="원_매내천_수량" xfId="2264"/>
    <cellStyle name="원_매내천_수량산출" xfId="2265"/>
    <cellStyle name="원_매내천_수량산출_1" xfId="2266"/>
    <cellStyle name="원_매내천_수량산출서" xfId="2267"/>
    <cellStyle name="원_매내천_수량산출서1" xfId="2268"/>
    <cellStyle name="원_매내천_토공(1공구)-최종" xfId="2269"/>
    <cellStyle name="원_매내천_포장공" xfId="2270"/>
    <cellStyle name="원_매내천_횡배수관공" xfId="2271"/>
    <cellStyle name="원_배수공" xfId="2272"/>
    <cellStyle name="원_배수공_1" xfId="2273"/>
    <cellStyle name="원_배수공집계" xfId="2274"/>
    <cellStyle name="원_백석수지예산서" xfId="2275"/>
    <cellStyle name="원_석축" xfId="2276"/>
    <cellStyle name="원_수량" xfId="2277"/>
    <cellStyle name="원_수량산출" xfId="2278"/>
    <cellStyle name="원_수량산출_1" xfId="2279"/>
    <cellStyle name="원_수량산출_2" xfId="2280"/>
    <cellStyle name="원_수량산출서" xfId="2281"/>
    <cellStyle name="원_수량산출서1" xfId="2282"/>
    <cellStyle name="원_용봉지구중규모농촌용수(그린)" xfId="2283"/>
    <cellStyle name="원_인흥공사비(수지예산서)" xfId="2284"/>
    <cellStyle name="원_점리내역" xfId="2285"/>
    <cellStyle name="원_창봉지급자재단가" xfId="2286"/>
    <cellStyle name="원_토공(1공구)-최종" xfId="2287"/>
    <cellStyle name="원_포장" xfId="2288"/>
    <cellStyle name="원_포장공" xfId="2289"/>
    <cellStyle name="원_횡배수관공" xfId="2290"/>
    <cellStyle name="유1" xfId="2291"/>
    <cellStyle name="일반" xfId="2292"/>
    <cellStyle name="일위대가" xfId="2293"/>
    <cellStyle name="자리수" xfId="2294"/>
    <cellStyle name="자리수0" xfId="2295"/>
    <cellStyle name="제곱" xfId="2296"/>
    <cellStyle name="좌괄호_박심배수구조물공" xfId="2297"/>
    <cellStyle name="좌측양괄호" xfId="2298"/>
    <cellStyle name="지정되지 않음" xfId="2299"/>
    <cellStyle name="지하철정렬" xfId="2300"/>
    <cellStyle name="콤마" xfId="2301"/>
    <cellStyle name="콤마 [0]" xfId="2302"/>
    <cellStyle name="콤마 [0]기기자재비" xfId="2303"/>
    <cellStyle name="콤마 [1]" xfId="2304"/>
    <cellStyle name="콤마 [2]" xfId="2305"/>
    <cellStyle name="콤마 1" xfId="2306"/>
    <cellStyle name="콤마(0)" xfId="2307"/>
    <cellStyle name="콤마[ ]" xfId="2308"/>
    <cellStyle name="콤마[*]" xfId="2309"/>
    <cellStyle name="콤마[,]" xfId="2310"/>
    <cellStyle name="콤마[.]" xfId="2311"/>
    <cellStyle name="콤마[0]" xfId="2312"/>
    <cellStyle name="콤마_  종  합  " xfId="2313"/>
    <cellStyle name="통화 [0] 2" xfId="2314"/>
    <cellStyle name="통화 [0] 3" xfId="2315"/>
    <cellStyle name="통화 [0㉝〸" xfId="2316"/>
    <cellStyle name="퍼센트" xfId="2317"/>
    <cellStyle name="표" xfId="2318"/>
    <cellStyle name="표(가는선,가운데,중앙)" xfId="2319"/>
    <cellStyle name="표(가는선,왼쪽,중앙)" xfId="2320"/>
    <cellStyle name="표(세로쓰기)" xfId="2321"/>
    <cellStyle name="표준" xfId="0" builtinId="0"/>
    <cellStyle name="표준 10" xfId="2322"/>
    <cellStyle name="표준 11" xfId="2323"/>
    <cellStyle name="표준 11 2" xfId="2324"/>
    <cellStyle name="표준 12" xfId="2325"/>
    <cellStyle name="표준 13" xfId="2326"/>
    <cellStyle name="표준 2" xfId="2327"/>
    <cellStyle name="표준 2 2" xfId="2328"/>
    <cellStyle name="표준 2 3" xfId="2329"/>
    <cellStyle name="표준 2_마전 내역검토_03" xfId="2330"/>
    <cellStyle name="표준 3" xfId="2331"/>
    <cellStyle name="표준 3 3" xfId="2332"/>
    <cellStyle name="표준 4" xfId="2333"/>
    <cellStyle name="표준 4 2" xfId="2334"/>
    <cellStyle name="표준 5" xfId="2335"/>
    <cellStyle name="표준 6" xfId="2336"/>
    <cellStyle name="표준 7" xfId="2337"/>
    <cellStyle name="표준 8" xfId="2338"/>
    <cellStyle name="표준 9" xfId="2339"/>
    <cellStyle name="標準_Akia(F）-8" xfId="2340"/>
    <cellStyle name="표준_하도급관리계획서" xfId="2341"/>
    <cellStyle name="표준1" xfId="2342"/>
    <cellStyle name="표준2" xfId="2343"/>
    <cellStyle name="합산" xfId="2344"/>
    <cellStyle name="화폐기호" xfId="2345"/>
    <cellStyle name="화폐기호0" xfId="2346"/>
    <cellStyle name="ㅣ" xfId="2347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26" Type="http://schemas.openxmlformats.org/officeDocument/2006/relationships/worksheet" Target="worksheets/sheet26.xml"/><Relationship Id="rId21" Type="http://schemas.openxmlformats.org/officeDocument/2006/relationships/worksheet" Target="worksheets/sheet21.xml"/><Relationship Id="rId42" Type="http://schemas.openxmlformats.org/officeDocument/2006/relationships/externalLink" Target="externalLinks/externalLink14.xml"/><Relationship Id="rId47" Type="http://schemas.openxmlformats.org/officeDocument/2006/relationships/externalLink" Target="externalLinks/externalLink19.xml"/><Relationship Id="rId63" Type="http://schemas.openxmlformats.org/officeDocument/2006/relationships/externalLink" Target="externalLinks/externalLink35.xml"/><Relationship Id="rId68" Type="http://schemas.openxmlformats.org/officeDocument/2006/relationships/sharedStrings" Target="sharedStrings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9" Type="http://schemas.openxmlformats.org/officeDocument/2006/relationships/externalLink" Target="externalLinks/externalLink1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externalLink" Target="externalLinks/externalLink4.xml"/><Relationship Id="rId37" Type="http://schemas.openxmlformats.org/officeDocument/2006/relationships/externalLink" Target="externalLinks/externalLink9.xml"/><Relationship Id="rId40" Type="http://schemas.openxmlformats.org/officeDocument/2006/relationships/externalLink" Target="externalLinks/externalLink12.xml"/><Relationship Id="rId45" Type="http://schemas.openxmlformats.org/officeDocument/2006/relationships/externalLink" Target="externalLinks/externalLink17.xml"/><Relationship Id="rId53" Type="http://schemas.openxmlformats.org/officeDocument/2006/relationships/externalLink" Target="externalLinks/externalLink25.xml"/><Relationship Id="rId58" Type="http://schemas.openxmlformats.org/officeDocument/2006/relationships/externalLink" Target="externalLinks/externalLink30.xml"/><Relationship Id="rId66" Type="http://schemas.openxmlformats.org/officeDocument/2006/relationships/theme" Target="theme/theme1.xml"/><Relationship Id="rId5" Type="http://schemas.openxmlformats.org/officeDocument/2006/relationships/worksheet" Target="worksheets/sheet5.xml"/><Relationship Id="rId61" Type="http://schemas.openxmlformats.org/officeDocument/2006/relationships/externalLink" Target="externalLinks/externalLink33.xml"/><Relationship Id="rId19" Type="http://schemas.openxmlformats.org/officeDocument/2006/relationships/worksheet" Target="worksheets/sheet1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externalLink" Target="externalLinks/externalLink2.xml"/><Relationship Id="rId35" Type="http://schemas.openxmlformats.org/officeDocument/2006/relationships/externalLink" Target="externalLinks/externalLink7.xml"/><Relationship Id="rId43" Type="http://schemas.openxmlformats.org/officeDocument/2006/relationships/externalLink" Target="externalLinks/externalLink15.xml"/><Relationship Id="rId48" Type="http://schemas.openxmlformats.org/officeDocument/2006/relationships/externalLink" Target="externalLinks/externalLink20.xml"/><Relationship Id="rId56" Type="http://schemas.openxmlformats.org/officeDocument/2006/relationships/externalLink" Target="externalLinks/externalLink28.xml"/><Relationship Id="rId64" Type="http://schemas.openxmlformats.org/officeDocument/2006/relationships/externalLink" Target="externalLinks/externalLink36.xml"/><Relationship Id="rId69" Type="http://schemas.openxmlformats.org/officeDocument/2006/relationships/calcChain" Target="calcChain.xml"/><Relationship Id="rId8" Type="http://schemas.openxmlformats.org/officeDocument/2006/relationships/worksheet" Target="worksheets/sheet8.xml"/><Relationship Id="rId51" Type="http://schemas.openxmlformats.org/officeDocument/2006/relationships/externalLink" Target="externalLinks/externalLink23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externalLink" Target="externalLinks/externalLink5.xml"/><Relationship Id="rId38" Type="http://schemas.openxmlformats.org/officeDocument/2006/relationships/externalLink" Target="externalLinks/externalLink10.xml"/><Relationship Id="rId46" Type="http://schemas.openxmlformats.org/officeDocument/2006/relationships/externalLink" Target="externalLinks/externalLink18.xml"/><Relationship Id="rId59" Type="http://schemas.openxmlformats.org/officeDocument/2006/relationships/externalLink" Target="externalLinks/externalLink31.xml"/><Relationship Id="rId67" Type="http://schemas.openxmlformats.org/officeDocument/2006/relationships/styles" Target="styles.xml"/><Relationship Id="rId20" Type="http://schemas.openxmlformats.org/officeDocument/2006/relationships/worksheet" Target="worksheets/sheet20.xml"/><Relationship Id="rId41" Type="http://schemas.openxmlformats.org/officeDocument/2006/relationships/externalLink" Target="externalLinks/externalLink13.xml"/><Relationship Id="rId54" Type="http://schemas.openxmlformats.org/officeDocument/2006/relationships/externalLink" Target="externalLinks/externalLink26.xml"/><Relationship Id="rId62" Type="http://schemas.openxmlformats.org/officeDocument/2006/relationships/externalLink" Target="externalLinks/externalLink34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externalLink" Target="externalLinks/externalLink8.xml"/><Relationship Id="rId49" Type="http://schemas.openxmlformats.org/officeDocument/2006/relationships/externalLink" Target="externalLinks/externalLink21.xml"/><Relationship Id="rId57" Type="http://schemas.openxmlformats.org/officeDocument/2006/relationships/externalLink" Target="externalLinks/externalLink29.xml"/><Relationship Id="rId10" Type="http://schemas.openxmlformats.org/officeDocument/2006/relationships/worksheet" Target="worksheets/sheet10.xml"/><Relationship Id="rId31" Type="http://schemas.openxmlformats.org/officeDocument/2006/relationships/externalLink" Target="externalLinks/externalLink3.xml"/><Relationship Id="rId44" Type="http://schemas.openxmlformats.org/officeDocument/2006/relationships/externalLink" Target="externalLinks/externalLink16.xml"/><Relationship Id="rId52" Type="http://schemas.openxmlformats.org/officeDocument/2006/relationships/externalLink" Target="externalLinks/externalLink24.xml"/><Relationship Id="rId60" Type="http://schemas.openxmlformats.org/officeDocument/2006/relationships/externalLink" Target="externalLinks/externalLink32.xml"/><Relationship Id="rId65" Type="http://schemas.openxmlformats.org/officeDocument/2006/relationships/externalLink" Target="externalLinks/externalLink37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9" Type="http://schemas.openxmlformats.org/officeDocument/2006/relationships/externalLink" Target="externalLinks/externalLink11.xml"/><Relationship Id="rId34" Type="http://schemas.openxmlformats.org/officeDocument/2006/relationships/externalLink" Target="externalLinks/externalLink6.xml"/><Relationship Id="rId50" Type="http://schemas.openxmlformats.org/officeDocument/2006/relationships/externalLink" Target="externalLinks/externalLink22.xml"/><Relationship Id="rId55" Type="http://schemas.openxmlformats.org/officeDocument/2006/relationships/externalLink" Target="externalLinks/externalLink27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5.png"/><Relationship Id="rId1" Type="http://schemas.openxmlformats.org/officeDocument/2006/relationships/image" Target="../media/image4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pn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.png"/><Relationship Id="rId2" Type="http://schemas.openxmlformats.org/officeDocument/2006/relationships/image" Target="../media/image9.png"/><Relationship Id="rId1" Type="http://schemas.openxmlformats.org/officeDocument/2006/relationships/image" Target="../media/image8.png"/><Relationship Id="rId5" Type="http://schemas.openxmlformats.org/officeDocument/2006/relationships/image" Target="../media/image12.png"/><Relationship Id="rId4" Type="http://schemas.openxmlformats.org/officeDocument/2006/relationships/image" Target="../media/image11.pn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5.png"/><Relationship Id="rId2" Type="http://schemas.openxmlformats.org/officeDocument/2006/relationships/image" Target="../media/image14.png"/><Relationship Id="rId1" Type="http://schemas.openxmlformats.org/officeDocument/2006/relationships/image" Target="../media/image13.png"/><Relationship Id="rId6" Type="http://schemas.openxmlformats.org/officeDocument/2006/relationships/image" Target="../media/image11.png"/><Relationship Id="rId5" Type="http://schemas.openxmlformats.org/officeDocument/2006/relationships/image" Target="../media/image12.png"/><Relationship Id="rId4" Type="http://schemas.openxmlformats.org/officeDocument/2006/relationships/image" Target="../media/image16.pn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.png"/><Relationship Id="rId2" Type="http://schemas.openxmlformats.org/officeDocument/2006/relationships/image" Target="../media/image9.png"/><Relationship Id="rId1" Type="http://schemas.openxmlformats.org/officeDocument/2006/relationships/image" Target="../media/image8.png"/><Relationship Id="rId6" Type="http://schemas.openxmlformats.org/officeDocument/2006/relationships/image" Target="../media/image16.png"/><Relationship Id="rId5" Type="http://schemas.openxmlformats.org/officeDocument/2006/relationships/image" Target="../media/image12.png"/><Relationship Id="rId4" Type="http://schemas.openxmlformats.org/officeDocument/2006/relationships/image" Target="../media/image11.pn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15.png"/><Relationship Id="rId2" Type="http://schemas.openxmlformats.org/officeDocument/2006/relationships/image" Target="../media/image14.png"/><Relationship Id="rId1" Type="http://schemas.openxmlformats.org/officeDocument/2006/relationships/image" Target="../media/image13.png"/><Relationship Id="rId6" Type="http://schemas.openxmlformats.org/officeDocument/2006/relationships/image" Target="../media/image11.png"/><Relationship Id="rId5" Type="http://schemas.openxmlformats.org/officeDocument/2006/relationships/image" Target="../media/image12.png"/><Relationship Id="rId4" Type="http://schemas.openxmlformats.org/officeDocument/2006/relationships/image" Target="../media/image16.pn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19.png"/><Relationship Id="rId2" Type="http://schemas.openxmlformats.org/officeDocument/2006/relationships/image" Target="../media/image18.png"/><Relationship Id="rId1" Type="http://schemas.openxmlformats.org/officeDocument/2006/relationships/image" Target="../media/image17.png"/><Relationship Id="rId4" Type="http://schemas.openxmlformats.org/officeDocument/2006/relationships/image" Target="../media/image20.pn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3.png"/><Relationship Id="rId2" Type="http://schemas.openxmlformats.org/officeDocument/2006/relationships/image" Target="../media/image22.png"/><Relationship Id="rId1" Type="http://schemas.openxmlformats.org/officeDocument/2006/relationships/image" Target="../media/image21.png"/><Relationship Id="rId4" Type="http://schemas.openxmlformats.org/officeDocument/2006/relationships/image" Target="../media/image24.pn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7.png"/><Relationship Id="rId2" Type="http://schemas.openxmlformats.org/officeDocument/2006/relationships/image" Target="../media/image26.png"/><Relationship Id="rId1" Type="http://schemas.openxmlformats.org/officeDocument/2006/relationships/image" Target="../media/image25.png"/><Relationship Id="rId4" Type="http://schemas.openxmlformats.org/officeDocument/2006/relationships/image" Target="../media/image28.png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29.pn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31.png"/><Relationship Id="rId1" Type="http://schemas.openxmlformats.org/officeDocument/2006/relationships/image" Target="../media/image30.pn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5.png"/><Relationship Id="rId2" Type="http://schemas.openxmlformats.org/officeDocument/2006/relationships/image" Target="../media/image14.png"/><Relationship Id="rId1" Type="http://schemas.openxmlformats.org/officeDocument/2006/relationships/image" Target="../media/image13.png"/><Relationship Id="rId6" Type="http://schemas.openxmlformats.org/officeDocument/2006/relationships/image" Target="../media/image11.png"/><Relationship Id="rId5" Type="http://schemas.openxmlformats.org/officeDocument/2006/relationships/image" Target="../media/image12.png"/><Relationship Id="rId4" Type="http://schemas.openxmlformats.org/officeDocument/2006/relationships/image" Target="../media/image16.png"/></Relationships>
</file>

<file path=xl/drawings/_rels/drawing16.xml.rels><?xml version="1.0" encoding="UTF-8" standalone="yes"?>
<Relationships xmlns="http://schemas.openxmlformats.org/package/2006/relationships"><Relationship Id="rId8" Type="http://schemas.openxmlformats.org/officeDocument/2006/relationships/image" Target="../media/image40.png"/><Relationship Id="rId3" Type="http://schemas.openxmlformats.org/officeDocument/2006/relationships/image" Target="../media/image35.png"/><Relationship Id="rId7" Type="http://schemas.openxmlformats.org/officeDocument/2006/relationships/image" Target="../media/image39.png"/><Relationship Id="rId12" Type="http://schemas.openxmlformats.org/officeDocument/2006/relationships/image" Target="../media/image44.png"/><Relationship Id="rId2" Type="http://schemas.openxmlformats.org/officeDocument/2006/relationships/image" Target="../media/image34.png"/><Relationship Id="rId1" Type="http://schemas.openxmlformats.org/officeDocument/2006/relationships/image" Target="../media/image33.png"/><Relationship Id="rId6" Type="http://schemas.openxmlformats.org/officeDocument/2006/relationships/image" Target="../media/image38.png"/><Relationship Id="rId11" Type="http://schemas.openxmlformats.org/officeDocument/2006/relationships/image" Target="../media/image43.png"/><Relationship Id="rId5" Type="http://schemas.openxmlformats.org/officeDocument/2006/relationships/image" Target="../media/image37.png"/><Relationship Id="rId10" Type="http://schemas.openxmlformats.org/officeDocument/2006/relationships/image" Target="../media/image42.png"/><Relationship Id="rId4" Type="http://schemas.openxmlformats.org/officeDocument/2006/relationships/image" Target="../media/image36.png"/><Relationship Id="rId9" Type="http://schemas.openxmlformats.org/officeDocument/2006/relationships/image" Target="../media/image41.png"/></Relationships>
</file>

<file path=xl/drawings/_rels/drawing17.xml.rels><?xml version="1.0" encoding="UTF-8" standalone="yes"?>
<Relationships xmlns="http://schemas.openxmlformats.org/package/2006/relationships"><Relationship Id="rId2" Type="http://schemas.openxmlformats.org/officeDocument/2006/relationships/image" Target="../media/image45.png"/><Relationship Id="rId1" Type="http://schemas.openxmlformats.org/officeDocument/2006/relationships/image" Target="../media/image2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76200</xdr:colOff>
      <xdr:row>10</xdr:row>
      <xdr:rowOff>38100</xdr:rowOff>
    </xdr:from>
    <xdr:to>
      <xdr:col>6</xdr:col>
      <xdr:colOff>857250</xdr:colOff>
      <xdr:row>29</xdr:row>
      <xdr:rowOff>0</xdr:rowOff>
    </xdr:to>
    <xdr:pic>
      <xdr:nvPicPr>
        <xdr:cNvPr id="23588" name="그림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" y="3476625"/>
          <a:ext cx="6315075" cy="5934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107</xdr:col>
      <xdr:colOff>305592</xdr:colOff>
      <xdr:row>28</xdr:row>
      <xdr:rowOff>70530</xdr:rowOff>
    </xdr:from>
    <xdr:to>
      <xdr:col>108</xdr:col>
      <xdr:colOff>277090</xdr:colOff>
      <xdr:row>30</xdr:row>
      <xdr:rowOff>103908</xdr:rowOff>
    </xdr:to>
    <xdr:sp macro="" textlink="">
      <xdr:nvSpPr>
        <xdr:cNvPr id="5" name="직사각형 4"/>
        <xdr:cNvSpPr/>
      </xdr:nvSpPr>
      <xdr:spPr>
        <a:xfrm>
          <a:off x="21000819" y="4642530"/>
          <a:ext cx="664226" cy="310469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19050</xdr:colOff>
      <xdr:row>6</xdr:row>
      <xdr:rowOff>200025</xdr:rowOff>
    </xdr:from>
    <xdr:to>
      <xdr:col>7</xdr:col>
      <xdr:colOff>647700</xdr:colOff>
      <xdr:row>38</xdr:row>
      <xdr:rowOff>114300</xdr:rowOff>
    </xdr:to>
    <xdr:pic>
      <xdr:nvPicPr>
        <xdr:cNvPr id="25650" name="그림 2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" y="1504950"/>
          <a:ext cx="5429250" cy="6619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647000</xdr:colOff>
      <xdr:row>14</xdr:row>
      <xdr:rowOff>55431</xdr:rowOff>
    </xdr:from>
    <xdr:to>
      <xdr:col>5</xdr:col>
      <xdr:colOff>366347</xdr:colOff>
      <xdr:row>15</xdr:row>
      <xdr:rowOff>71993</xdr:rowOff>
    </xdr:to>
    <xdr:sp macro="" textlink="">
      <xdr:nvSpPr>
        <xdr:cNvPr id="3" name="직사각형 2"/>
        <xdr:cNvSpPr/>
      </xdr:nvSpPr>
      <xdr:spPr>
        <a:xfrm>
          <a:off x="3401923" y="3074123"/>
          <a:ext cx="408078" cy="229043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 editAs="oneCell">
    <xdr:from>
      <xdr:col>0</xdr:col>
      <xdr:colOff>47625</xdr:colOff>
      <xdr:row>43</xdr:row>
      <xdr:rowOff>209550</xdr:rowOff>
    </xdr:from>
    <xdr:to>
      <xdr:col>7</xdr:col>
      <xdr:colOff>638175</xdr:colOff>
      <xdr:row>82</xdr:row>
      <xdr:rowOff>104775</xdr:rowOff>
    </xdr:to>
    <xdr:pic>
      <xdr:nvPicPr>
        <xdr:cNvPr id="25652" name="그림 1"/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" y="9267825"/>
          <a:ext cx="5391150" cy="806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30</xdr:col>
      <xdr:colOff>38100</xdr:colOff>
      <xdr:row>0</xdr:row>
      <xdr:rowOff>285750</xdr:rowOff>
    </xdr:from>
    <xdr:to>
      <xdr:col>35</xdr:col>
      <xdr:colOff>390525</xdr:colOff>
      <xdr:row>29</xdr:row>
      <xdr:rowOff>9525</xdr:rowOff>
    </xdr:to>
    <xdr:pic>
      <xdr:nvPicPr>
        <xdr:cNvPr id="28792" name="그림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858625" y="285750"/>
          <a:ext cx="3781425" cy="69913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30</xdr:col>
      <xdr:colOff>638737</xdr:colOff>
      <xdr:row>21</xdr:row>
      <xdr:rowOff>112057</xdr:rowOff>
    </xdr:from>
    <xdr:to>
      <xdr:col>35</xdr:col>
      <xdr:colOff>190501</xdr:colOff>
      <xdr:row>22</xdr:row>
      <xdr:rowOff>66674</xdr:rowOff>
    </xdr:to>
    <xdr:sp macro="" textlink="">
      <xdr:nvSpPr>
        <xdr:cNvPr id="3" name="직사각형 2"/>
        <xdr:cNvSpPr/>
      </xdr:nvSpPr>
      <xdr:spPr>
        <a:xfrm>
          <a:off x="12325912" y="5398432"/>
          <a:ext cx="2980764" cy="3421717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 editAs="oneCell">
    <xdr:from>
      <xdr:col>35</xdr:col>
      <xdr:colOff>457200</xdr:colOff>
      <xdr:row>0</xdr:row>
      <xdr:rowOff>295275</xdr:rowOff>
    </xdr:from>
    <xdr:to>
      <xdr:col>40</xdr:col>
      <xdr:colOff>504825</xdr:colOff>
      <xdr:row>29</xdr:row>
      <xdr:rowOff>47625</xdr:rowOff>
    </xdr:to>
    <xdr:pic>
      <xdr:nvPicPr>
        <xdr:cNvPr id="28794" name="그림 3"/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706725" y="295275"/>
          <a:ext cx="3476625" cy="70199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39</xdr:col>
      <xdr:colOff>138392</xdr:colOff>
      <xdr:row>9</xdr:row>
      <xdr:rowOff>211793</xdr:rowOff>
    </xdr:from>
    <xdr:to>
      <xdr:col>40</xdr:col>
      <xdr:colOff>373716</xdr:colOff>
      <xdr:row>10</xdr:row>
      <xdr:rowOff>146237</xdr:rowOff>
    </xdr:to>
    <xdr:sp macro="" textlink="">
      <xdr:nvSpPr>
        <xdr:cNvPr id="5" name="직사각형 4"/>
        <xdr:cNvSpPr/>
      </xdr:nvSpPr>
      <xdr:spPr>
        <a:xfrm>
          <a:off x="17997767" y="2526368"/>
          <a:ext cx="921124" cy="182094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>
    <xdr:from>
      <xdr:col>35</xdr:col>
      <xdr:colOff>482413</xdr:colOff>
      <xdr:row>9</xdr:row>
      <xdr:rowOff>48745</xdr:rowOff>
    </xdr:from>
    <xdr:to>
      <xdr:col>37</xdr:col>
      <xdr:colOff>250452</xdr:colOff>
      <xdr:row>10</xdr:row>
      <xdr:rowOff>186017</xdr:rowOff>
    </xdr:to>
    <xdr:sp macro="" textlink="">
      <xdr:nvSpPr>
        <xdr:cNvPr id="6" name="직사각형 5"/>
        <xdr:cNvSpPr/>
      </xdr:nvSpPr>
      <xdr:spPr>
        <a:xfrm>
          <a:off x="15598588" y="2363320"/>
          <a:ext cx="1139639" cy="384922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 editAs="oneCell">
    <xdr:from>
      <xdr:col>40</xdr:col>
      <xdr:colOff>571500</xdr:colOff>
      <xdr:row>0</xdr:row>
      <xdr:rowOff>285750</xdr:rowOff>
    </xdr:from>
    <xdr:to>
      <xdr:col>46</xdr:col>
      <xdr:colOff>533400</xdr:colOff>
      <xdr:row>29</xdr:row>
      <xdr:rowOff>57150</xdr:rowOff>
    </xdr:to>
    <xdr:pic>
      <xdr:nvPicPr>
        <xdr:cNvPr id="28797" name="그림 6"/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250025" y="285750"/>
          <a:ext cx="4076700" cy="70389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42</xdr:col>
      <xdr:colOff>31474</xdr:colOff>
      <xdr:row>19</xdr:row>
      <xdr:rowOff>114300</xdr:rowOff>
    </xdr:from>
    <xdr:to>
      <xdr:col>43</xdr:col>
      <xdr:colOff>311523</xdr:colOff>
      <xdr:row>21</xdr:row>
      <xdr:rowOff>36419</xdr:rowOff>
    </xdr:to>
    <xdr:sp macro="" textlink="">
      <xdr:nvSpPr>
        <xdr:cNvPr id="8" name="직사각형 7"/>
        <xdr:cNvSpPr/>
      </xdr:nvSpPr>
      <xdr:spPr>
        <a:xfrm>
          <a:off x="19948249" y="4905375"/>
          <a:ext cx="965849" cy="417419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>
    <xdr:from>
      <xdr:col>41</xdr:col>
      <xdr:colOff>431476</xdr:colOff>
      <xdr:row>20</xdr:row>
      <xdr:rowOff>108697</xdr:rowOff>
    </xdr:from>
    <xdr:to>
      <xdr:col>42</xdr:col>
      <xdr:colOff>41510</xdr:colOff>
      <xdr:row>21</xdr:row>
      <xdr:rowOff>34738</xdr:rowOff>
    </xdr:to>
    <xdr:sp macro="" textlink="">
      <xdr:nvSpPr>
        <xdr:cNvPr id="9" name="직사각형 8"/>
        <xdr:cNvSpPr/>
      </xdr:nvSpPr>
      <xdr:spPr>
        <a:xfrm>
          <a:off x="19662451" y="5147422"/>
          <a:ext cx="295834" cy="173691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>
    <xdr:from>
      <xdr:col>43</xdr:col>
      <xdr:colOff>434789</xdr:colOff>
      <xdr:row>20</xdr:row>
      <xdr:rowOff>93009</xdr:rowOff>
    </xdr:from>
    <xdr:to>
      <xdr:col>46</xdr:col>
      <xdr:colOff>215153</xdr:colOff>
      <xdr:row>21</xdr:row>
      <xdr:rowOff>23532</xdr:rowOff>
    </xdr:to>
    <xdr:sp macro="" textlink="">
      <xdr:nvSpPr>
        <xdr:cNvPr id="10" name="직사각형 9"/>
        <xdr:cNvSpPr/>
      </xdr:nvSpPr>
      <xdr:spPr>
        <a:xfrm>
          <a:off x="21037364" y="5131734"/>
          <a:ext cx="1837764" cy="178173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152400</xdr:colOff>
      <xdr:row>0</xdr:row>
      <xdr:rowOff>76200</xdr:rowOff>
    </xdr:from>
    <xdr:to>
      <xdr:col>25</xdr:col>
      <xdr:colOff>619125</xdr:colOff>
      <xdr:row>30</xdr:row>
      <xdr:rowOff>38100</xdr:rowOff>
    </xdr:to>
    <xdr:pic>
      <xdr:nvPicPr>
        <xdr:cNvPr id="2176" name="그림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000" y="76200"/>
          <a:ext cx="9382125" cy="6267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76200</xdr:colOff>
      <xdr:row>1</xdr:row>
      <xdr:rowOff>9525</xdr:rowOff>
    </xdr:from>
    <xdr:to>
      <xdr:col>7</xdr:col>
      <xdr:colOff>581025</xdr:colOff>
      <xdr:row>35</xdr:row>
      <xdr:rowOff>9525</xdr:rowOff>
    </xdr:to>
    <xdr:pic>
      <xdr:nvPicPr>
        <xdr:cNvPr id="26847" name="그림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" y="219075"/>
          <a:ext cx="5305425" cy="7124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47625</xdr:colOff>
      <xdr:row>44</xdr:row>
      <xdr:rowOff>57150</xdr:rowOff>
    </xdr:from>
    <xdr:to>
      <xdr:col>7</xdr:col>
      <xdr:colOff>638175</xdr:colOff>
      <xdr:row>77</xdr:row>
      <xdr:rowOff>142875</xdr:rowOff>
    </xdr:to>
    <xdr:pic>
      <xdr:nvPicPr>
        <xdr:cNvPr id="26848" name="그림 2"/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" y="9277350"/>
          <a:ext cx="5391150" cy="7000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76200</xdr:colOff>
      <xdr:row>87</xdr:row>
      <xdr:rowOff>38100</xdr:rowOff>
    </xdr:from>
    <xdr:to>
      <xdr:col>7</xdr:col>
      <xdr:colOff>514350</xdr:colOff>
      <xdr:row>121</xdr:row>
      <xdr:rowOff>180975</xdr:rowOff>
    </xdr:to>
    <xdr:pic>
      <xdr:nvPicPr>
        <xdr:cNvPr id="26849" name="그림 3"/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" y="18268950"/>
          <a:ext cx="5238750" cy="7267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381000</xdr:colOff>
      <xdr:row>26</xdr:row>
      <xdr:rowOff>161925</xdr:rowOff>
    </xdr:from>
    <xdr:to>
      <xdr:col>3</xdr:col>
      <xdr:colOff>495300</xdr:colOff>
      <xdr:row>35</xdr:row>
      <xdr:rowOff>38100</xdr:rowOff>
    </xdr:to>
    <xdr:sp macro="" textlink="">
      <xdr:nvSpPr>
        <xdr:cNvPr id="5" name="직사각형 4"/>
        <xdr:cNvSpPr/>
      </xdr:nvSpPr>
      <xdr:spPr>
        <a:xfrm>
          <a:off x="381000" y="5610225"/>
          <a:ext cx="2171700" cy="176212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>
    <xdr:from>
      <xdr:col>0</xdr:col>
      <xdr:colOff>490903</xdr:colOff>
      <xdr:row>48</xdr:row>
      <xdr:rowOff>73269</xdr:rowOff>
    </xdr:from>
    <xdr:to>
      <xdr:col>7</xdr:col>
      <xdr:colOff>139211</xdr:colOff>
      <xdr:row>49</xdr:row>
      <xdr:rowOff>175846</xdr:rowOff>
    </xdr:to>
    <xdr:sp macro="" textlink="">
      <xdr:nvSpPr>
        <xdr:cNvPr id="6" name="직사각형 5"/>
        <xdr:cNvSpPr/>
      </xdr:nvSpPr>
      <xdr:spPr>
        <a:xfrm>
          <a:off x="490903" y="10272346"/>
          <a:ext cx="4469423" cy="315058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>
    <xdr:from>
      <xdr:col>2</xdr:col>
      <xdr:colOff>555379</xdr:colOff>
      <xdr:row>60</xdr:row>
      <xdr:rowOff>181708</xdr:rowOff>
    </xdr:from>
    <xdr:to>
      <xdr:col>3</xdr:col>
      <xdr:colOff>366346</xdr:colOff>
      <xdr:row>61</xdr:row>
      <xdr:rowOff>146538</xdr:rowOff>
    </xdr:to>
    <xdr:sp macro="" textlink="">
      <xdr:nvSpPr>
        <xdr:cNvPr id="7" name="직사각형 6"/>
        <xdr:cNvSpPr/>
      </xdr:nvSpPr>
      <xdr:spPr>
        <a:xfrm>
          <a:off x="1932841" y="12930554"/>
          <a:ext cx="499697" cy="177311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>
    <xdr:from>
      <xdr:col>4</xdr:col>
      <xdr:colOff>615462</xdr:colOff>
      <xdr:row>95</xdr:row>
      <xdr:rowOff>197827</xdr:rowOff>
    </xdr:from>
    <xdr:to>
      <xdr:col>5</xdr:col>
      <xdr:colOff>426428</xdr:colOff>
      <xdr:row>96</xdr:row>
      <xdr:rowOff>162657</xdr:rowOff>
    </xdr:to>
    <xdr:sp macro="" textlink="">
      <xdr:nvSpPr>
        <xdr:cNvPr id="8" name="직사각형 7"/>
        <xdr:cNvSpPr/>
      </xdr:nvSpPr>
      <xdr:spPr>
        <a:xfrm>
          <a:off x="3370385" y="20383500"/>
          <a:ext cx="499697" cy="177311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 editAs="oneCell">
    <xdr:from>
      <xdr:col>0</xdr:col>
      <xdr:colOff>142875</xdr:colOff>
      <xdr:row>129</xdr:row>
      <xdr:rowOff>76200</xdr:rowOff>
    </xdr:from>
    <xdr:to>
      <xdr:col>7</xdr:col>
      <xdr:colOff>266700</xdr:colOff>
      <xdr:row>164</xdr:row>
      <xdr:rowOff>38100</xdr:rowOff>
    </xdr:to>
    <xdr:pic>
      <xdr:nvPicPr>
        <xdr:cNvPr id="26854" name="그림 8"/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2875" y="27108150"/>
          <a:ext cx="4924425" cy="7296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104775</xdr:colOff>
      <xdr:row>172</xdr:row>
      <xdr:rowOff>171450</xdr:rowOff>
    </xdr:from>
    <xdr:to>
      <xdr:col>7</xdr:col>
      <xdr:colOff>381000</xdr:colOff>
      <xdr:row>207</xdr:row>
      <xdr:rowOff>85725</xdr:rowOff>
    </xdr:to>
    <xdr:pic>
      <xdr:nvPicPr>
        <xdr:cNvPr id="26855" name="그림 9"/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5" y="36214050"/>
          <a:ext cx="5076825" cy="7248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183172</xdr:colOff>
      <xdr:row>159</xdr:row>
      <xdr:rowOff>49694</xdr:rowOff>
    </xdr:from>
    <xdr:to>
      <xdr:col>5</xdr:col>
      <xdr:colOff>492672</xdr:colOff>
      <xdr:row>160</xdr:row>
      <xdr:rowOff>24848</xdr:rowOff>
    </xdr:to>
    <xdr:sp macro="" textlink="">
      <xdr:nvSpPr>
        <xdr:cNvPr id="11" name="직사각형 10"/>
        <xdr:cNvSpPr/>
      </xdr:nvSpPr>
      <xdr:spPr>
        <a:xfrm>
          <a:off x="2938095" y="33834136"/>
          <a:ext cx="998231" cy="18763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>
    <xdr:from>
      <xdr:col>0</xdr:col>
      <xdr:colOff>265043</xdr:colOff>
      <xdr:row>184</xdr:row>
      <xdr:rowOff>190501</xdr:rowOff>
    </xdr:from>
    <xdr:to>
      <xdr:col>4</xdr:col>
      <xdr:colOff>124239</xdr:colOff>
      <xdr:row>185</xdr:row>
      <xdr:rowOff>182218</xdr:rowOff>
    </xdr:to>
    <xdr:sp macro="" textlink="">
      <xdr:nvSpPr>
        <xdr:cNvPr id="12" name="직사각형 11"/>
        <xdr:cNvSpPr/>
      </xdr:nvSpPr>
      <xdr:spPr>
        <a:xfrm>
          <a:off x="265043" y="38290501"/>
          <a:ext cx="2609022" cy="198782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>
    <xdr:from>
      <xdr:col>4</xdr:col>
      <xdr:colOff>657958</xdr:colOff>
      <xdr:row>94</xdr:row>
      <xdr:rowOff>86458</xdr:rowOff>
    </xdr:from>
    <xdr:to>
      <xdr:col>5</xdr:col>
      <xdr:colOff>468924</xdr:colOff>
      <xdr:row>95</xdr:row>
      <xdr:rowOff>51288</xdr:rowOff>
    </xdr:to>
    <xdr:sp macro="" textlink="">
      <xdr:nvSpPr>
        <xdr:cNvPr id="13" name="직사각형 12"/>
        <xdr:cNvSpPr/>
      </xdr:nvSpPr>
      <xdr:spPr>
        <a:xfrm>
          <a:off x="3412881" y="20059650"/>
          <a:ext cx="499697" cy="177311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66675</xdr:colOff>
      <xdr:row>0</xdr:row>
      <xdr:rowOff>66675</xdr:rowOff>
    </xdr:from>
    <xdr:to>
      <xdr:col>7</xdr:col>
      <xdr:colOff>361950</xdr:colOff>
      <xdr:row>33</xdr:row>
      <xdr:rowOff>200025</xdr:rowOff>
    </xdr:to>
    <xdr:pic>
      <xdr:nvPicPr>
        <xdr:cNvPr id="23074" name="그림 12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" y="66675"/>
          <a:ext cx="5095875" cy="704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315057</xdr:colOff>
      <xdr:row>29</xdr:row>
      <xdr:rowOff>15387</xdr:rowOff>
    </xdr:from>
    <xdr:to>
      <xdr:col>7</xdr:col>
      <xdr:colOff>168519</xdr:colOff>
      <xdr:row>33</xdr:row>
      <xdr:rowOff>95250</xdr:rowOff>
    </xdr:to>
    <xdr:sp macro="" textlink="">
      <xdr:nvSpPr>
        <xdr:cNvPr id="5" name="직사각형 4"/>
        <xdr:cNvSpPr/>
      </xdr:nvSpPr>
      <xdr:spPr>
        <a:xfrm>
          <a:off x="315057" y="6177329"/>
          <a:ext cx="4674577" cy="929786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 editAs="oneCell">
    <xdr:from>
      <xdr:col>0</xdr:col>
      <xdr:colOff>47625</xdr:colOff>
      <xdr:row>43</xdr:row>
      <xdr:rowOff>85725</xdr:rowOff>
    </xdr:from>
    <xdr:to>
      <xdr:col>7</xdr:col>
      <xdr:colOff>609600</xdr:colOff>
      <xdr:row>77</xdr:row>
      <xdr:rowOff>85725</xdr:rowOff>
    </xdr:to>
    <xdr:pic>
      <xdr:nvPicPr>
        <xdr:cNvPr id="23076" name="그림 13"/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" y="9096375"/>
          <a:ext cx="5362575" cy="7115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86</xdr:row>
      <xdr:rowOff>142875</xdr:rowOff>
    </xdr:from>
    <xdr:to>
      <xdr:col>7</xdr:col>
      <xdr:colOff>552450</xdr:colOff>
      <xdr:row>121</xdr:row>
      <xdr:rowOff>200025</xdr:rowOff>
    </xdr:to>
    <xdr:pic>
      <xdr:nvPicPr>
        <xdr:cNvPr id="23077" name="그림 14"/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8154650"/>
          <a:ext cx="5353050" cy="7391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600808</xdr:colOff>
      <xdr:row>60</xdr:row>
      <xdr:rowOff>205155</xdr:rowOff>
    </xdr:from>
    <xdr:to>
      <xdr:col>7</xdr:col>
      <xdr:colOff>118241</xdr:colOff>
      <xdr:row>71</xdr:row>
      <xdr:rowOff>105104</xdr:rowOff>
    </xdr:to>
    <xdr:sp macro="" textlink="">
      <xdr:nvSpPr>
        <xdr:cNvPr id="7" name="직사각형 6"/>
        <xdr:cNvSpPr/>
      </xdr:nvSpPr>
      <xdr:spPr>
        <a:xfrm>
          <a:off x="600808" y="12939347"/>
          <a:ext cx="4338548" cy="2237238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>
    <xdr:from>
      <xdr:col>5</xdr:col>
      <xdr:colOff>6118</xdr:colOff>
      <xdr:row>101</xdr:row>
      <xdr:rowOff>172317</xdr:rowOff>
    </xdr:from>
    <xdr:to>
      <xdr:col>7</xdr:col>
      <xdr:colOff>291702</xdr:colOff>
      <xdr:row>103</xdr:row>
      <xdr:rowOff>94250</xdr:rowOff>
    </xdr:to>
    <xdr:sp macro="" textlink="">
      <xdr:nvSpPr>
        <xdr:cNvPr id="8" name="직사각형 7"/>
        <xdr:cNvSpPr/>
      </xdr:nvSpPr>
      <xdr:spPr>
        <a:xfrm>
          <a:off x="3429165" y="21210661"/>
          <a:ext cx="1654803" cy="338652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>
    <xdr:from>
      <xdr:col>4</xdr:col>
      <xdr:colOff>495814</xdr:colOff>
      <xdr:row>92</xdr:row>
      <xdr:rowOff>163635</xdr:rowOff>
    </xdr:from>
    <xdr:to>
      <xdr:col>6</xdr:col>
      <xdr:colOff>43870</xdr:colOff>
      <xdr:row>93</xdr:row>
      <xdr:rowOff>123668</xdr:rowOff>
    </xdr:to>
    <xdr:sp macro="" textlink="">
      <xdr:nvSpPr>
        <xdr:cNvPr id="17" name="직사각형 16"/>
        <xdr:cNvSpPr/>
      </xdr:nvSpPr>
      <xdr:spPr>
        <a:xfrm>
          <a:off x="3245640" y="19205352"/>
          <a:ext cx="922969" cy="167099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>
    <xdr:from>
      <xdr:col>5</xdr:col>
      <xdr:colOff>406882</xdr:colOff>
      <xdr:row>98</xdr:row>
      <xdr:rowOff>131522</xdr:rowOff>
    </xdr:from>
    <xdr:to>
      <xdr:col>6</xdr:col>
      <xdr:colOff>229398</xdr:colOff>
      <xdr:row>99</xdr:row>
      <xdr:rowOff>91556</xdr:rowOff>
    </xdr:to>
    <xdr:sp macro="" textlink="">
      <xdr:nvSpPr>
        <xdr:cNvPr id="18" name="직사각형 17"/>
        <xdr:cNvSpPr/>
      </xdr:nvSpPr>
      <xdr:spPr>
        <a:xfrm>
          <a:off x="3829929" y="20544788"/>
          <a:ext cx="507125" cy="168393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>
    <xdr:from>
      <xdr:col>1</xdr:col>
      <xdr:colOff>394170</xdr:colOff>
      <xdr:row>112</xdr:row>
      <xdr:rowOff>23812</xdr:rowOff>
    </xdr:from>
    <xdr:to>
      <xdr:col>4</xdr:col>
      <xdr:colOff>559593</xdr:colOff>
      <xdr:row>115</xdr:row>
      <xdr:rowOff>178594</xdr:rowOff>
    </xdr:to>
    <xdr:sp macro="" textlink="">
      <xdr:nvSpPr>
        <xdr:cNvPr id="19" name="직사각형 18"/>
        <xdr:cNvSpPr/>
      </xdr:nvSpPr>
      <xdr:spPr>
        <a:xfrm>
          <a:off x="1078779" y="23354109"/>
          <a:ext cx="2219252" cy="77986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 editAs="oneCell">
    <xdr:from>
      <xdr:col>0</xdr:col>
      <xdr:colOff>95250</xdr:colOff>
      <xdr:row>129</xdr:row>
      <xdr:rowOff>133350</xdr:rowOff>
    </xdr:from>
    <xdr:to>
      <xdr:col>7</xdr:col>
      <xdr:colOff>561975</xdr:colOff>
      <xdr:row>166</xdr:row>
      <xdr:rowOff>95250</xdr:rowOff>
    </xdr:to>
    <xdr:pic>
      <xdr:nvPicPr>
        <xdr:cNvPr id="23083" name="그림 19"/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0" y="27155775"/>
          <a:ext cx="5267325" cy="7715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376507</xdr:colOff>
      <xdr:row>152</xdr:row>
      <xdr:rowOff>202043</xdr:rowOff>
    </xdr:from>
    <xdr:to>
      <xdr:col>7</xdr:col>
      <xdr:colOff>367861</xdr:colOff>
      <xdr:row>153</xdr:row>
      <xdr:rowOff>177198</xdr:rowOff>
    </xdr:to>
    <xdr:sp macro="" textlink="">
      <xdr:nvSpPr>
        <xdr:cNvPr id="11" name="직사각형 10"/>
        <xdr:cNvSpPr/>
      </xdr:nvSpPr>
      <xdr:spPr>
        <a:xfrm>
          <a:off x="376507" y="32140353"/>
          <a:ext cx="4773561" cy="185362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 editAs="oneCell">
    <xdr:from>
      <xdr:col>0</xdr:col>
      <xdr:colOff>28575</xdr:colOff>
      <xdr:row>172</xdr:row>
      <xdr:rowOff>95250</xdr:rowOff>
    </xdr:from>
    <xdr:to>
      <xdr:col>7</xdr:col>
      <xdr:colOff>647700</xdr:colOff>
      <xdr:row>206</xdr:row>
      <xdr:rowOff>180975</xdr:rowOff>
    </xdr:to>
    <xdr:pic>
      <xdr:nvPicPr>
        <xdr:cNvPr id="23085" name="그림 20"/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36128325"/>
          <a:ext cx="5419725" cy="7210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531853</xdr:colOff>
      <xdr:row>184</xdr:row>
      <xdr:rowOff>108947</xdr:rowOff>
    </xdr:from>
    <xdr:to>
      <xdr:col>4</xdr:col>
      <xdr:colOff>198343</xdr:colOff>
      <xdr:row>185</xdr:row>
      <xdr:rowOff>47730</xdr:rowOff>
    </xdr:to>
    <xdr:sp macro="" textlink="">
      <xdr:nvSpPr>
        <xdr:cNvPr id="12" name="직사각형 11"/>
        <xdr:cNvSpPr/>
      </xdr:nvSpPr>
      <xdr:spPr>
        <a:xfrm>
          <a:off x="1909315" y="39190755"/>
          <a:ext cx="1043951" cy="151263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 editAs="oneCell">
    <xdr:from>
      <xdr:col>0</xdr:col>
      <xdr:colOff>247650</xdr:colOff>
      <xdr:row>215</xdr:row>
      <xdr:rowOff>152400</xdr:rowOff>
    </xdr:from>
    <xdr:to>
      <xdr:col>7</xdr:col>
      <xdr:colOff>419100</xdr:colOff>
      <xdr:row>250</xdr:row>
      <xdr:rowOff>180975</xdr:rowOff>
    </xdr:to>
    <xdr:pic>
      <xdr:nvPicPr>
        <xdr:cNvPr id="23087" name="그림 21"/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7650" y="45196125"/>
          <a:ext cx="4972050" cy="7362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481985</xdr:colOff>
      <xdr:row>246</xdr:row>
      <xdr:rowOff>5953</xdr:rowOff>
    </xdr:from>
    <xdr:to>
      <xdr:col>5</xdr:col>
      <xdr:colOff>629731</xdr:colOff>
      <xdr:row>246</xdr:row>
      <xdr:rowOff>163829</xdr:rowOff>
    </xdr:to>
    <xdr:sp macro="" textlink="">
      <xdr:nvSpPr>
        <xdr:cNvPr id="23" name="직사각형 22"/>
        <xdr:cNvSpPr/>
      </xdr:nvSpPr>
      <xdr:spPr>
        <a:xfrm>
          <a:off x="481985" y="51256406"/>
          <a:ext cx="3570793" cy="157876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76200</xdr:colOff>
      <xdr:row>1</xdr:row>
      <xdr:rowOff>9525</xdr:rowOff>
    </xdr:from>
    <xdr:to>
      <xdr:col>7</xdr:col>
      <xdr:colOff>581025</xdr:colOff>
      <xdr:row>35</xdr:row>
      <xdr:rowOff>9525</xdr:rowOff>
    </xdr:to>
    <xdr:pic>
      <xdr:nvPicPr>
        <xdr:cNvPr id="16100" name="그림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" y="219075"/>
          <a:ext cx="5305425" cy="7124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47625</xdr:colOff>
      <xdr:row>44</xdr:row>
      <xdr:rowOff>57150</xdr:rowOff>
    </xdr:from>
    <xdr:to>
      <xdr:col>7</xdr:col>
      <xdr:colOff>638175</xdr:colOff>
      <xdr:row>77</xdr:row>
      <xdr:rowOff>142875</xdr:rowOff>
    </xdr:to>
    <xdr:pic>
      <xdr:nvPicPr>
        <xdr:cNvPr id="16101" name="그림 2"/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" y="9277350"/>
          <a:ext cx="5391150" cy="7000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76200</xdr:colOff>
      <xdr:row>87</xdr:row>
      <xdr:rowOff>38100</xdr:rowOff>
    </xdr:from>
    <xdr:to>
      <xdr:col>7</xdr:col>
      <xdr:colOff>514350</xdr:colOff>
      <xdr:row>121</xdr:row>
      <xdr:rowOff>180975</xdr:rowOff>
    </xdr:to>
    <xdr:pic>
      <xdr:nvPicPr>
        <xdr:cNvPr id="16102" name="그림 3"/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" y="18268950"/>
          <a:ext cx="5238750" cy="7267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381000</xdr:colOff>
      <xdr:row>26</xdr:row>
      <xdr:rowOff>161925</xdr:rowOff>
    </xdr:from>
    <xdr:to>
      <xdr:col>3</xdr:col>
      <xdr:colOff>495300</xdr:colOff>
      <xdr:row>35</xdr:row>
      <xdr:rowOff>38100</xdr:rowOff>
    </xdr:to>
    <xdr:sp macro="" textlink="">
      <xdr:nvSpPr>
        <xdr:cNvPr id="5" name="직사각형 4"/>
        <xdr:cNvSpPr/>
      </xdr:nvSpPr>
      <xdr:spPr>
        <a:xfrm>
          <a:off x="381000" y="5610225"/>
          <a:ext cx="2171700" cy="176212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>
    <xdr:from>
      <xdr:col>0</xdr:col>
      <xdr:colOff>490903</xdr:colOff>
      <xdr:row>48</xdr:row>
      <xdr:rowOff>73269</xdr:rowOff>
    </xdr:from>
    <xdr:to>
      <xdr:col>7</xdr:col>
      <xdr:colOff>139211</xdr:colOff>
      <xdr:row>49</xdr:row>
      <xdr:rowOff>175846</xdr:rowOff>
    </xdr:to>
    <xdr:sp macro="" textlink="">
      <xdr:nvSpPr>
        <xdr:cNvPr id="6" name="직사각형 5"/>
        <xdr:cNvSpPr/>
      </xdr:nvSpPr>
      <xdr:spPr>
        <a:xfrm>
          <a:off x="490903" y="10131669"/>
          <a:ext cx="4448908" cy="312127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>
    <xdr:from>
      <xdr:col>2</xdr:col>
      <xdr:colOff>555379</xdr:colOff>
      <xdr:row>60</xdr:row>
      <xdr:rowOff>181708</xdr:rowOff>
    </xdr:from>
    <xdr:to>
      <xdr:col>3</xdr:col>
      <xdr:colOff>366346</xdr:colOff>
      <xdr:row>61</xdr:row>
      <xdr:rowOff>146538</xdr:rowOff>
    </xdr:to>
    <xdr:sp macro="" textlink="">
      <xdr:nvSpPr>
        <xdr:cNvPr id="7" name="직사각형 6"/>
        <xdr:cNvSpPr/>
      </xdr:nvSpPr>
      <xdr:spPr>
        <a:xfrm>
          <a:off x="1926979" y="12754708"/>
          <a:ext cx="496767" cy="17438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>
    <xdr:from>
      <xdr:col>3</xdr:col>
      <xdr:colOff>490905</xdr:colOff>
      <xdr:row>96</xdr:row>
      <xdr:rowOff>0</xdr:rowOff>
    </xdr:from>
    <xdr:to>
      <xdr:col>4</xdr:col>
      <xdr:colOff>301871</xdr:colOff>
      <xdr:row>96</xdr:row>
      <xdr:rowOff>177311</xdr:rowOff>
    </xdr:to>
    <xdr:sp macro="" textlink="">
      <xdr:nvSpPr>
        <xdr:cNvPr id="8" name="직사각형 7"/>
        <xdr:cNvSpPr/>
      </xdr:nvSpPr>
      <xdr:spPr>
        <a:xfrm>
          <a:off x="2557097" y="20398154"/>
          <a:ext cx="499697" cy="177311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 editAs="oneCell">
    <xdr:from>
      <xdr:col>0</xdr:col>
      <xdr:colOff>142875</xdr:colOff>
      <xdr:row>129</xdr:row>
      <xdr:rowOff>76200</xdr:rowOff>
    </xdr:from>
    <xdr:to>
      <xdr:col>7</xdr:col>
      <xdr:colOff>266700</xdr:colOff>
      <xdr:row>164</xdr:row>
      <xdr:rowOff>38100</xdr:rowOff>
    </xdr:to>
    <xdr:pic>
      <xdr:nvPicPr>
        <xdr:cNvPr id="16107" name="그림 8"/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2875" y="27108150"/>
          <a:ext cx="4924425" cy="7296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104775</xdr:colOff>
      <xdr:row>172</xdr:row>
      <xdr:rowOff>171450</xdr:rowOff>
    </xdr:from>
    <xdr:to>
      <xdr:col>7</xdr:col>
      <xdr:colOff>381000</xdr:colOff>
      <xdr:row>207</xdr:row>
      <xdr:rowOff>85725</xdr:rowOff>
    </xdr:to>
    <xdr:pic>
      <xdr:nvPicPr>
        <xdr:cNvPr id="16108" name="그림 9"/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5" y="36214050"/>
          <a:ext cx="5076825" cy="7248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372719</xdr:colOff>
      <xdr:row>159</xdr:row>
      <xdr:rowOff>49694</xdr:rowOff>
    </xdr:from>
    <xdr:to>
      <xdr:col>5</xdr:col>
      <xdr:colOff>492673</xdr:colOff>
      <xdr:row>160</xdr:row>
      <xdr:rowOff>24848</xdr:rowOff>
    </xdr:to>
    <xdr:sp macro="" textlink="">
      <xdr:nvSpPr>
        <xdr:cNvPr id="11" name="직사각형 10"/>
        <xdr:cNvSpPr/>
      </xdr:nvSpPr>
      <xdr:spPr>
        <a:xfrm>
          <a:off x="372719" y="33368144"/>
          <a:ext cx="3548954" cy="184704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>
    <xdr:from>
      <xdr:col>0</xdr:col>
      <xdr:colOff>265043</xdr:colOff>
      <xdr:row>184</xdr:row>
      <xdr:rowOff>190501</xdr:rowOff>
    </xdr:from>
    <xdr:to>
      <xdr:col>4</xdr:col>
      <xdr:colOff>124239</xdr:colOff>
      <xdr:row>185</xdr:row>
      <xdr:rowOff>182218</xdr:rowOff>
    </xdr:to>
    <xdr:sp macro="" textlink="">
      <xdr:nvSpPr>
        <xdr:cNvPr id="12" name="직사각형 11"/>
        <xdr:cNvSpPr/>
      </xdr:nvSpPr>
      <xdr:spPr>
        <a:xfrm>
          <a:off x="265043" y="38747701"/>
          <a:ext cx="2602396" cy="201267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 editAs="oneCell">
    <xdr:from>
      <xdr:col>0</xdr:col>
      <xdr:colOff>0</xdr:colOff>
      <xdr:row>209</xdr:row>
      <xdr:rowOff>0</xdr:rowOff>
    </xdr:from>
    <xdr:to>
      <xdr:col>7</xdr:col>
      <xdr:colOff>428625</xdr:colOff>
      <xdr:row>245</xdr:row>
      <xdr:rowOff>85725</xdr:rowOff>
    </xdr:to>
    <xdr:pic>
      <xdr:nvPicPr>
        <xdr:cNvPr id="16111" name="그림 19"/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3795950"/>
          <a:ext cx="5229225" cy="7629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281257</xdr:colOff>
      <xdr:row>232</xdr:row>
      <xdr:rowOff>16394</xdr:rowOff>
    </xdr:from>
    <xdr:to>
      <xdr:col>7</xdr:col>
      <xdr:colOff>233703</xdr:colOff>
      <xdr:row>232</xdr:row>
      <xdr:rowOff>201756</xdr:rowOff>
    </xdr:to>
    <xdr:sp macro="" textlink="">
      <xdr:nvSpPr>
        <xdr:cNvPr id="14" name="직사각형 13"/>
        <xdr:cNvSpPr/>
      </xdr:nvSpPr>
      <xdr:spPr>
        <a:xfrm>
          <a:off x="281257" y="49311932"/>
          <a:ext cx="4773561" cy="185362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66675</xdr:colOff>
      <xdr:row>0</xdr:row>
      <xdr:rowOff>66675</xdr:rowOff>
    </xdr:from>
    <xdr:to>
      <xdr:col>7</xdr:col>
      <xdr:colOff>361950</xdr:colOff>
      <xdr:row>33</xdr:row>
      <xdr:rowOff>200025</xdr:rowOff>
    </xdr:to>
    <xdr:pic>
      <xdr:nvPicPr>
        <xdr:cNvPr id="18234" name="그림 12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" y="66675"/>
          <a:ext cx="5095875" cy="704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315057</xdr:colOff>
      <xdr:row>29</xdr:row>
      <xdr:rowOff>15387</xdr:rowOff>
    </xdr:from>
    <xdr:to>
      <xdr:col>7</xdr:col>
      <xdr:colOff>168519</xdr:colOff>
      <xdr:row>33</xdr:row>
      <xdr:rowOff>95250</xdr:rowOff>
    </xdr:to>
    <xdr:sp macro="" textlink="">
      <xdr:nvSpPr>
        <xdr:cNvPr id="3" name="직사각형 2"/>
        <xdr:cNvSpPr/>
      </xdr:nvSpPr>
      <xdr:spPr>
        <a:xfrm>
          <a:off x="315057" y="6092337"/>
          <a:ext cx="4654062" cy="918063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 editAs="oneCell">
    <xdr:from>
      <xdr:col>0</xdr:col>
      <xdr:colOff>47625</xdr:colOff>
      <xdr:row>43</xdr:row>
      <xdr:rowOff>85725</xdr:rowOff>
    </xdr:from>
    <xdr:to>
      <xdr:col>7</xdr:col>
      <xdr:colOff>609600</xdr:colOff>
      <xdr:row>77</xdr:row>
      <xdr:rowOff>85725</xdr:rowOff>
    </xdr:to>
    <xdr:pic>
      <xdr:nvPicPr>
        <xdr:cNvPr id="18236" name="그림 13"/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" y="9096375"/>
          <a:ext cx="5362575" cy="7115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86</xdr:row>
      <xdr:rowOff>142875</xdr:rowOff>
    </xdr:from>
    <xdr:to>
      <xdr:col>7</xdr:col>
      <xdr:colOff>552450</xdr:colOff>
      <xdr:row>121</xdr:row>
      <xdr:rowOff>200025</xdr:rowOff>
    </xdr:to>
    <xdr:pic>
      <xdr:nvPicPr>
        <xdr:cNvPr id="18237" name="그림 14"/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8154650"/>
          <a:ext cx="5353050" cy="7391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513186</xdr:colOff>
      <xdr:row>65</xdr:row>
      <xdr:rowOff>109651</xdr:rowOff>
    </xdr:from>
    <xdr:to>
      <xdr:col>7</xdr:col>
      <xdr:colOff>88933</xdr:colOff>
      <xdr:row>68</xdr:row>
      <xdr:rowOff>124558</xdr:rowOff>
    </xdr:to>
    <xdr:sp macro="" textlink="">
      <xdr:nvSpPr>
        <xdr:cNvPr id="6" name="직사각형 5"/>
        <xdr:cNvSpPr/>
      </xdr:nvSpPr>
      <xdr:spPr>
        <a:xfrm>
          <a:off x="3956840" y="13906247"/>
          <a:ext cx="953208" cy="652349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>
    <xdr:from>
      <xdr:col>5</xdr:col>
      <xdr:colOff>6118</xdr:colOff>
      <xdr:row>101</xdr:row>
      <xdr:rowOff>172317</xdr:rowOff>
    </xdr:from>
    <xdr:to>
      <xdr:col>7</xdr:col>
      <xdr:colOff>291702</xdr:colOff>
      <xdr:row>103</xdr:row>
      <xdr:rowOff>94250</xdr:rowOff>
    </xdr:to>
    <xdr:sp macro="" textlink="">
      <xdr:nvSpPr>
        <xdr:cNvPr id="7" name="직사각형 6"/>
        <xdr:cNvSpPr/>
      </xdr:nvSpPr>
      <xdr:spPr>
        <a:xfrm>
          <a:off x="3435118" y="21327342"/>
          <a:ext cx="1657184" cy="341033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>
    <xdr:from>
      <xdr:col>4</xdr:col>
      <xdr:colOff>495814</xdr:colOff>
      <xdr:row>92</xdr:row>
      <xdr:rowOff>163635</xdr:rowOff>
    </xdr:from>
    <xdr:to>
      <xdr:col>6</xdr:col>
      <xdr:colOff>43870</xdr:colOff>
      <xdr:row>93</xdr:row>
      <xdr:rowOff>123668</xdr:rowOff>
    </xdr:to>
    <xdr:sp macro="" textlink="">
      <xdr:nvSpPr>
        <xdr:cNvPr id="8" name="직사각형 7"/>
        <xdr:cNvSpPr/>
      </xdr:nvSpPr>
      <xdr:spPr>
        <a:xfrm>
          <a:off x="3239014" y="19432710"/>
          <a:ext cx="919656" cy="169583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>
    <xdr:from>
      <xdr:col>5</xdr:col>
      <xdr:colOff>406882</xdr:colOff>
      <xdr:row>98</xdr:row>
      <xdr:rowOff>131522</xdr:rowOff>
    </xdr:from>
    <xdr:to>
      <xdr:col>6</xdr:col>
      <xdr:colOff>229398</xdr:colOff>
      <xdr:row>99</xdr:row>
      <xdr:rowOff>91556</xdr:rowOff>
    </xdr:to>
    <xdr:sp macro="" textlink="">
      <xdr:nvSpPr>
        <xdr:cNvPr id="9" name="직사각형 8"/>
        <xdr:cNvSpPr/>
      </xdr:nvSpPr>
      <xdr:spPr>
        <a:xfrm>
          <a:off x="3835882" y="20657897"/>
          <a:ext cx="508316" cy="169584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>
    <xdr:from>
      <xdr:col>1</xdr:col>
      <xdr:colOff>394170</xdr:colOff>
      <xdr:row>112</xdr:row>
      <xdr:rowOff>23812</xdr:rowOff>
    </xdr:from>
    <xdr:to>
      <xdr:col>4</xdr:col>
      <xdr:colOff>559593</xdr:colOff>
      <xdr:row>115</xdr:row>
      <xdr:rowOff>178594</xdr:rowOff>
    </xdr:to>
    <xdr:sp macro="" textlink="">
      <xdr:nvSpPr>
        <xdr:cNvPr id="10" name="직사각형 9"/>
        <xdr:cNvSpPr/>
      </xdr:nvSpPr>
      <xdr:spPr>
        <a:xfrm>
          <a:off x="1079970" y="23483887"/>
          <a:ext cx="2222823" cy="783432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 editAs="oneCell">
    <xdr:from>
      <xdr:col>0</xdr:col>
      <xdr:colOff>95250</xdr:colOff>
      <xdr:row>129</xdr:row>
      <xdr:rowOff>133350</xdr:rowOff>
    </xdr:from>
    <xdr:to>
      <xdr:col>7</xdr:col>
      <xdr:colOff>561975</xdr:colOff>
      <xdr:row>166</xdr:row>
      <xdr:rowOff>95250</xdr:rowOff>
    </xdr:to>
    <xdr:pic>
      <xdr:nvPicPr>
        <xdr:cNvPr id="18243" name="그림 19"/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0" y="27155775"/>
          <a:ext cx="5267325" cy="7715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376507</xdr:colOff>
      <xdr:row>152</xdr:row>
      <xdr:rowOff>202043</xdr:rowOff>
    </xdr:from>
    <xdr:to>
      <xdr:col>7</xdr:col>
      <xdr:colOff>367861</xdr:colOff>
      <xdr:row>153</xdr:row>
      <xdr:rowOff>177198</xdr:rowOff>
    </xdr:to>
    <xdr:sp macro="" textlink="">
      <xdr:nvSpPr>
        <xdr:cNvPr id="12" name="직사각형 11"/>
        <xdr:cNvSpPr/>
      </xdr:nvSpPr>
      <xdr:spPr>
        <a:xfrm>
          <a:off x="376507" y="32044118"/>
          <a:ext cx="4791954" cy="18470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 editAs="oneCell">
    <xdr:from>
      <xdr:col>0</xdr:col>
      <xdr:colOff>28575</xdr:colOff>
      <xdr:row>172</xdr:row>
      <xdr:rowOff>95250</xdr:rowOff>
    </xdr:from>
    <xdr:to>
      <xdr:col>7</xdr:col>
      <xdr:colOff>647700</xdr:colOff>
      <xdr:row>206</xdr:row>
      <xdr:rowOff>180975</xdr:rowOff>
    </xdr:to>
    <xdr:pic>
      <xdr:nvPicPr>
        <xdr:cNvPr id="18245" name="그림 20"/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36128325"/>
          <a:ext cx="5419725" cy="7210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238586</xdr:colOff>
      <xdr:row>183</xdr:row>
      <xdr:rowOff>181388</xdr:rowOff>
    </xdr:from>
    <xdr:to>
      <xdr:col>5</xdr:col>
      <xdr:colOff>592150</xdr:colOff>
      <xdr:row>184</xdr:row>
      <xdr:rowOff>120169</xdr:rowOff>
    </xdr:to>
    <xdr:sp macro="" textlink="">
      <xdr:nvSpPr>
        <xdr:cNvPr id="14" name="직사각형 13"/>
        <xdr:cNvSpPr/>
      </xdr:nvSpPr>
      <xdr:spPr>
        <a:xfrm>
          <a:off x="2981786" y="38519513"/>
          <a:ext cx="1039364" cy="148331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 editAs="oneCell">
    <xdr:from>
      <xdr:col>0</xdr:col>
      <xdr:colOff>247650</xdr:colOff>
      <xdr:row>215</xdr:row>
      <xdr:rowOff>152400</xdr:rowOff>
    </xdr:from>
    <xdr:to>
      <xdr:col>7</xdr:col>
      <xdr:colOff>419100</xdr:colOff>
      <xdr:row>250</xdr:row>
      <xdr:rowOff>180975</xdr:rowOff>
    </xdr:to>
    <xdr:pic>
      <xdr:nvPicPr>
        <xdr:cNvPr id="18247" name="그림 21"/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7650" y="45196125"/>
          <a:ext cx="4972050" cy="7362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481985</xdr:colOff>
      <xdr:row>246</xdr:row>
      <xdr:rowOff>5953</xdr:rowOff>
    </xdr:from>
    <xdr:to>
      <xdr:col>5</xdr:col>
      <xdr:colOff>629731</xdr:colOff>
      <xdr:row>246</xdr:row>
      <xdr:rowOff>163829</xdr:rowOff>
    </xdr:to>
    <xdr:sp macro="" textlink="">
      <xdr:nvSpPr>
        <xdr:cNvPr id="16" name="직사각형 15"/>
        <xdr:cNvSpPr/>
      </xdr:nvSpPr>
      <xdr:spPr>
        <a:xfrm>
          <a:off x="481985" y="51545728"/>
          <a:ext cx="3576746" cy="157876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47625</xdr:colOff>
      <xdr:row>0</xdr:row>
      <xdr:rowOff>38100</xdr:rowOff>
    </xdr:from>
    <xdr:to>
      <xdr:col>7</xdr:col>
      <xdr:colOff>647700</xdr:colOff>
      <xdr:row>42</xdr:row>
      <xdr:rowOff>76200</xdr:rowOff>
    </xdr:to>
    <xdr:pic>
      <xdr:nvPicPr>
        <xdr:cNvPr id="18829" name="그림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" y="38100"/>
          <a:ext cx="5400675" cy="8839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38100</xdr:colOff>
      <xdr:row>44</xdr:row>
      <xdr:rowOff>19050</xdr:rowOff>
    </xdr:from>
    <xdr:to>
      <xdr:col>7</xdr:col>
      <xdr:colOff>542925</xdr:colOff>
      <xdr:row>79</xdr:row>
      <xdr:rowOff>47625</xdr:rowOff>
    </xdr:to>
    <xdr:pic>
      <xdr:nvPicPr>
        <xdr:cNvPr id="18830" name="그림 2"/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9239250"/>
          <a:ext cx="5305425" cy="7362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85725</xdr:colOff>
      <xdr:row>129</xdr:row>
      <xdr:rowOff>104775</xdr:rowOff>
    </xdr:from>
    <xdr:to>
      <xdr:col>7</xdr:col>
      <xdr:colOff>504825</xdr:colOff>
      <xdr:row>164</xdr:row>
      <xdr:rowOff>190500</xdr:rowOff>
    </xdr:to>
    <xdr:pic>
      <xdr:nvPicPr>
        <xdr:cNvPr id="18831" name="그림 3"/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" y="27136725"/>
          <a:ext cx="5219700" cy="7419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2198</xdr:colOff>
      <xdr:row>50</xdr:row>
      <xdr:rowOff>95249</xdr:rowOff>
    </xdr:from>
    <xdr:to>
      <xdr:col>6</xdr:col>
      <xdr:colOff>337038</xdr:colOff>
      <xdr:row>51</xdr:row>
      <xdr:rowOff>76200</xdr:rowOff>
    </xdr:to>
    <xdr:sp macro="" textlink="">
      <xdr:nvSpPr>
        <xdr:cNvPr id="5" name="직사각형 4"/>
        <xdr:cNvSpPr/>
      </xdr:nvSpPr>
      <xdr:spPr>
        <a:xfrm>
          <a:off x="4116998" y="10572749"/>
          <a:ext cx="334840" cy="190501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>
    <xdr:from>
      <xdr:col>2</xdr:col>
      <xdr:colOff>393455</xdr:colOff>
      <xdr:row>54</xdr:row>
      <xdr:rowOff>27842</xdr:rowOff>
    </xdr:from>
    <xdr:to>
      <xdr:col>3</xdr:col>
      <xdr:colOff>42496</xdr:colOff>
      <xdr:row>55</xdr:row>
      <xdr:rowOff>57151</xdr:rowOff>
    </xdr:to>
    <xdr:sp macro="" textlink="">
      <xdr:nvSpPr>
        <xdr:cNvPr id="6" name="직사각형 5"/>
        <xdr:cNvSpPr/>
      </xdr:nvSpPr>
      <xdr:spPr>
        <a:xfrm>
          <a:off x="1770917" y="11501804"/>
          <a:ext cx="337771" cy="241789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 editAs="oneCell">
    <xdr:from>
      <xdr:col>0</xdr:col>
      <xdr:colOff>57150</xdr:colOff>
      <xdr:row>86</xdr:row>
      <xdr:rowOff>114300</xdr:rowOff>
    </xdr:from>
    <xdr:to>
      <xdr:col>7</xdr:col>
      <xdr:colOff>600075</xdr:colOff>
      <xdr:row>120</xdr:row>
      <xdr:rowOff>85725</xdr:rowOff>
    </xdr:to>
    <xdr:pic>
      <xdr:nvPicPr>
        <xdr:cNvPr id="18834" name="그림 6"/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" y="18135600"/>
          <a:ext cx="5343525" cy="7096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432288</xdr:colOff>
      <xdr:row>58</xdr:row>
      <xdr:rowOff>36635</xdr:rowOff>
    </xdr:from>
    <xdr:to>
      <xdr:col>6</xdr:col>
      <xdr:colOff>81328</xdr:colOff>
      <xdr:row>59</xdr:row>
      <xdr:rowOff>65944</xdr:rowOff>
    </xdr:to>
    <xdr:sp macro="" textlink="">
      <xdr:nvSpPr>
        <xdr:cNvPr id="8" name="직사각형 7"/>
        <xdr:cNvSpPr/>
      </xdr:nvSpPr>
      <xdr:spPr>
        <a:xfrm>
          <a:off x="3875942" y="12360520"/>
          <a:ext cx="337771" cy="241789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>
    <xdr:from>
      <xdr:col>3</xdr:col>
      <xdr:colOff>505558</xdr:colOff>
      <xdr:row>95</xdr:row>
      <xdr:rowOff>175846</xdr:rowOff>
    </xdr:from>
    <xdr:to>
      <xdr:col>4</xdr:col>
      <xdr:colOff>154598</xdr:colOff>
      <xdr:row>96</xdr:row>
      <xdr:rowOff>124558</xdr:rowOff>
    </xdr:to>
    <xdr:sp macro="" textlink="">
      <xdr:nvSpPr>
        <xdr:cNvPr id="9" name="직사각형 8"/>
        <xdr:cNvSpPr/>
      </xdr:nvSpPr>
      <xdr:spPr>
        <a:xfrm>
          <a:off x="2571750" y="20361519"/>
          <a:ext cx="337771" cy="161193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>
    <xdr:from>
      <xdr:col>6</xdr:col>
      <xdr:colOff>416168</xdr:colOff>
      <xdr:row>95</xdr:row>
      <xdr:rowOff>159727</xdr:rowOff>
    </xdr:from>
    <xdr:to>
      <xdr:col>7</xdr:col>
      <xdr:colOff>65209</xdr:colOff>
      <xdr:row>96</xdr:row>
      <xdr:rowOff>108439</xdr:rowOff>
    </xdr:to>
    <xdr:sp macro="" textlink="">
      <xdr:nvSpPr>
        <xdr:cNvPr id="10" name="직사각형 9"/>
        <xdr:cNvSpPr/>
      </xdr:nvSpPr>
      <xdr:spPr>
        <a:xfrm>
          <a:off x="4548553" y="20345400"/>
          <a:ext cx="337771" cy="161193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19</xdr:col>
      <xdr:colOff>247650</xdr:colOff>
      <xdr:row>0</xdr:row>
      <xdr:rowOff>133350</xdr:rowOff>
    </xdr:from>
    <xdr:to>
      <xdr:col>30</xdr:col>
      <xdr:colOff>85725</xdr:colOff>
      <xdr:row>47</xdr:row>
      <xdr:rowOff>85725</xdr:rowOff>
    </xdr:to>
    <xdr:pic>
      <xdr:nvPicPr>
        <xdr:cNvPr id="3581" name="그림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525875" y="133350"/>
          <a:ext cx="7381875" cy="11068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0</xdr:colOff>
      <xdr:row>0</xdr:row>
      <xdr:rowOff>90921</xdr:rowOff>
    </xdr:from>
    <xdr:to>
      <xdr:col>17</xdr:col>
      <xdr:colOff>368011</xdr:colOff>
      <xdr:row>46</xdr:row>
      <xdr:rowOff>153699</xdr:rowOff>
    </xdr:to>
    <xdr:pic>
      <xdr:nvPicPr>
        <xdr:cNvPr id="3" name="그림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739188" y="90921"/>
          <a:ext cx="6583073" cy="11349903"/>
        </a:xfrm>
        <a:prstGeom prst="rect">
          <a:avLst/>
        </a:prstGeom>
        <a:ln w="19050" cap="sq">
          <a:solidFill>
            <a:sysClr val="windowText" lastClr="000000"/>
          </a:solidFill>
          <a:prstDash val="solid"/>
          <a:miter lim="800000"/>
        </a:ln>
        <a:effectLst>
          <a:outerShdw blurRad="50800" dist="38100" dir="2700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31</xdr:col>
      <xdr:colOff>657225</xdr:colOff>
      <xdr:row>0</xdr:row>
      <xdr:rowOff>104775</xdr:rowOff>
    </xdr:from>
    <xdr:to>
      <xdr:col>42</xdr:col>
      <xdr:colOff>400050</xdr:colOff>
      <xdr:row>47</xdr:row>
      <xdr:rowOff>114300</xdr:rowOff>
    </xdr:to>
    <xdr:pic>
      <xdr:nvPicPr>
        <xdr:cNvPr id="3583" name="그림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165050" y="104775"/>
          <a:ext cx="7286625" cy="11125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45</xdr:col>
      <xdr:colOff>142875</xdr:colOff>
      <xdr:row>1</xdr:row>
      <xdr:rowOff>19050</xdr:rowOff>
    </xdr:from>
    <xdr:to>
      <xdr:col>53</xdr:col>
      <xdr:colOff>352425</xdr:colOff>
      <xdr:row>43</xdr:row>
      <xdr:rowOff>0</xdr:rowOff>
    </xdr:to>
    <xdr:pic>
      <xdr:nvPicPr>
        <xdr:cNvPr id="3584" name="그림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51900" y="333375"/>
          <a:ext cx="5695950" cy="10134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16</xdr:col>
      <xdr:colOff>666750</xdr:colOff>
      <xdr:row>0</xdr:row>
      <xdr:rowOff>0</xdr:rowOff>
    </xdr:from>
    <xdr:to>
      <xdr:col>40</xdr:col>
      <xdr:colOff>457200</xdr:colOff>
      <xdr:row>41</xdr:row>
      <xdr:rowOff>28575</xdr:rowOff>
    </xdr:to>
    <xdr:pic>
      <xdr:nvPicPr>
        <xdr:cNvPr id="14855" name="그림 2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306175" y="0"/>
          <a:ext cx="15478125" cy="8953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57150</xdr:colOff>
      <xdr:row>3</xdr:row>
      <xdr:rowOff>85725</xdr:rowOff>
    </xdr:from>
    <xdr:to>
      <xdr:col>15</xdr:col>
      <xdr:colOff>0</xdr:colOff>
      <xdr:row>33</xdr:row>
      <xdr:rowOff>114300</xdr:rowOff>
    </xdr:to>
    <xdr:pic>
      <xdr:nvPicPr>
        <xdr:cNvPr id="14856" name="그림 3"/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942975"/>
          <a:ext cx="9544050" cy="6315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66675</xdr:colOff>
      <xdr:row>106</xdr:row>
      <xdr:rowOff>76200</xdr:rowOff>
    </xdr:from>
    <xdr:to>
      <xdr:col>15</xdr:col>
      <xdr:colOff>581025</xdr:colOff>
      <xdr:row>141</xdr:row>
      <xdr:rowOff>142875</xdr:rowOff>
    </xdr:to>
    <xdr:pic>
      <xdr:nvPicPr>
        <xdr:cNvPr id="14857" name="그림 5"/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" y="22850475"/>
          <a:ext cx="10467975" cy="7400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66675</xdr:colOff>
      <xdr:row>70</xdr:row>
      <xdr:rowOff>85725</xdr:rowOff>
    </xdr:from>
    <xdr:to>
      <xdr:col>15</xdr:col>
      <xdr:colOff>619125</xdr:colOff>
      <xdr:row>105</xdr:row>
      <xdr:rowOff>171450</xdr:rowOff>
    </xdr:to>
    <xdr:pic>
      <xdr:nvPicPr>
        <xdr:cNvPr id="14858" name="그림 6"/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" y="15316200"/>
          <a:ext cx="10506075" cy="7419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419100</xdr:colOff>
      <xdr:row>24</xdr:row>
      <xdr:rowOff>9525</xdr:rowOff>
    </xdr:from>
    <xdr:to>
      <xdr:col>8</xdr:col>
      <xdr:colOff>523875</xdr:colOff>
      <xdr:row>25</xdr:row>
      <xdr:rowOff>28575</xdr:rowOff>
    </xdr:to>
    <xdr:sp macro="" textlink="">
      <xdr:nvSpPr>
        <xdr:cNvPr id="8" name="직사각형 7"/>
        <xdr:cNvSpPr/>
      </xdr:nvSpPr>
      <xdr:spPr>
        <a:xfrm>
          <a:off x="4886325" y="5267325"/>
          <a:ext cx="790575" cy="228600"/>
        </a:xfrm>
        <a:prstGeom prst="rect">
          <a:avLst/>
        </a:prstGeom>
      </xdr:spPr>
      <xdr:style>
        <a:lnRef idx="2">
          <a:schemeClr val="accent6">
            <a:shade val="50000"/>
          </a:schemeClr>
        </a:lnRef>
        <a:fillRef idx="1">
          <a:schemeClr val="accent6"/>
        </a:fillRef>
        <a:effectRef idx="0">
          <a:schemeClr val="accent6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altLang="ko-KR" sz="1100"/>
            <a:t>2.8KM</a:t>
          </a:r>
          <a:endParaRPr lang="ko-KR" altLang="en-US" sz="1100"/>
        </a:p>
      </xdr:txBody>
    </xdr:sp>
    <xdr:clientData/>
  </xdr:twoCellAnchor>
  <xdr:twoCellAnchor>
    <xdr:from>
      <xdr:col>5</xdr:col>
      <xdr:colOff>304800</xdr:colOff>
      <xdr:row>5</xdr:row>
      <xdr:rowOff>142875</xdr:rowOff>
    </xdr:from>
    <xdr:to>
      <xdr:col>6</xdr:col>
      <xdr:colOff>409575</xdr:colOff>
      <xdr:row>6</xdr:row>
      <xdr:rowOff>161925</xdr:rowOff>
    </xdr:to>
    <xdr:sp macro="" textlink="">
      <xdr:nvSpPr>
        <xdr:cNvPr id="9" name="직사각형 8"/>
        <xdr:cNvSpPr/>
      </xdr:nvSpPr>
      <xdr:spPr>
        <a:xfrm>
          <a:off x="3400425" y="1419225"/>
          <a:ext cx="790575" cy="228600"/>
        </a:xfrm>
        <a:prstGeom prst="rect">
          <a:avLst/>
        </a:prstGeom>
      </xdr:spPr>
      <xdr:style>
        <a:lnRef idx="2">
          <a:schemeClr val="accent6">
            <a:shade val="50000"/>
          </a:schemeClr>
        </a:lnRef>
        <a:fillRef idx="1">
          <a:schemeClr val="accent6"/>
        </a:fillRef>
        <a:effectRef idx="0">
          <a:schemeClr val="accent6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altLang="ko-KR" sz="1100"/>
            <a:t>0.1KM</a:t>
          </a:r>
          <a:endParaRPr lang="ko-KR" altLang="en-US" sz="1100"/>
        </a:p>
      </xdr:txBody>
    </xdr:sp>
    <xdr:clientData/>
  </xdr:twoCellAnchor>
  <xdr:twoCellAnchor>
    <xdr:from>
      <xdr:col>6</xdr:col>
      <xdr:colOff>14288</xdr:colOff>
      <xdr:row>6</xdr:row>
      <xdr:rowOff>161925</xdr:rowOff>
    </xdr:from>
    <xdr:to>
      <xdr:col>6</xdr:col>
      <xdr:colOff>38100</xdr:colOff>
      <xdr:row>8</xdr:row>
      <xdr:rowOff>66675</xdr:rowOff>
    </xdr:to>
    <xdr:cxnSp macro="">
      <xdr:nvCxnSpPr>
        <xdr:cNvPr id="11" name="직선 연결선 10"/>
        <xdr:cNvCxnSpPr>
          <a:stCxn id="9" idx="2"/>
        </xdr:cNvCxnSpPr>
      </xdr:nvCxnSpPr>
      <xdr:spPr>
        <a:xfrm>
          <a:off x="3795713" y="1647825"/>
          <a:ext cx="23812" cy="323850"/>
        </a:xfrm>
        <a:prstGeom prst="line">
          <a:avLst/>
        </a:prstGeom>
      </xdr:spPr>
      <xdr:style>
        <a:lnRef idx="1">
          <a:schemeClr val="accent6"/>
        </a:lnRef>
        <a:fillRef idx="0">
          <a:schemeClr val="accent6"/>
        </a:fillRef>
        <a:effectRef idx="0">
          <a:schemeClr val="accent6"/>
        </a:effectRef>
        <a:fontRef idx="minor">
          <a:schemeClr val="tx1"/>
        </a:fontRef>
      </xdr:style>
    </xdr:cxnSp>
    <xdr:clientData/>
  </xdr:twoCellAnchor>
  <xdr:twoCellAnchor>
    <xdr:from>
      <xdr:col>8</xdr:col>
      <xdr:colOff>123825</xdr:colOff>
      <xdr:row>25</xdr:row>
      <xdr:rowOff>19050</xdr:rowOff>
    </xdr:from>
    <xdr:to>
      <xdr:col>8</xdr:col>
      <xdr:colOff>128588</xdr:colOff>
      <xdr:row>26</xdr:row>
      <xdr:rowOff>190500</xdr:rowOff>
    </xdr:to>
    <xdr:cxnSp macro="">
      <xdr:nvCxnSpPr>
        <xdr:cNvPr id="12" name="직선 연결선 11"/>
        <xdr:cNvCxnSpPr/>
      </xdr:nvCxnSpPr>
      <xdr:spPr>
        <a:xfrm flipH="1">
          <a:off x="5276850" y="5486400"/>
          <a:ext cx="4763" cy="381000"/>
        </a:xfrm>
        <a:prstGeom prst="line">
          <a:avLst/>
        </a:prstGeom>
      </xdr:spPr>
      <xdr:style>
        <a:lnRef idx="1">
          <a:schemeClr val="accent6"/>
        </a:lnRef>
        <a:fillRef idx="0">
          <a:schemeClr val="accent6"/>
        </a:fillRef>
        <a:effectRef idx="0">
          <a:schemeClr val="accent6"/>
        </a:effectRef>
        <a:fontRef idx="minor">
          <a:schemeClr val="tx1"/>
        </a:fontRef>
      </xdr:style>
    </xdr:cxnSp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66675</xdr:colOff>
      <xdr:row>3</xdr:row>
      <xdr:rowOff>0</xdr:rowOff>
    </xdr:from>
    <xdr:to>
      <xdr:col>15</xdr:col>
      <xdr:colOff>600075</xdr:colOff>
      <xdr:row>34</xdr:row>
      <xdr:rowOff>123825</xdr:rowOff>
    </xdr:to>
    <xdr:pic>
      <xdr:nvPicPr>
        <xdr:cNvPr id="4224" name="그림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" y="857250"/>
          <a:ext cx="10487025" cy="6619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</xdr:colOff>
      <xdr:row>0</xdr:row>
      <xdr:rowOff>0</xdr:rowOff>
    </xdr:from>
    <xdr:to>
      <xdr:col>8</xdr:col>
      <xdr:colOff>647700</xdr:colOff>
      <xdr:row>42</xdr:row>
      <xdr:rowOff>123825</xdr:rowOff>
    </xdr:to>
    <xdr:pic>
      <xdr:nvPicPr>
        <xdr:cNvPr id="5502" name="그림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0"/>
          <a:ext cx="6096000" cy="8924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19050</xdr:colOff>
      <xdr:row>44</xdr:row>
      <xdr:rowOff>47625</xdr:rowOff>
    </xdr:from>
    <xdr:to>
      <xdr:col>8</xdr:col>
      <xdr:colOff>657225</xdr:colOff>
      <xdr:row>86</xdr:row>
      <xdr:rowOff>152400</xdr:rowOff>
    </xdr:to>
    <xdr:pic>
      <xdr:nvPicPr>
        <xdr:cNvPr id="5503" name="그림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" y="9267825"/>
          <a:ext cx="6124575" cy="8905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57150</xdr:colOff>
      <xdr:row>88</xdr:row>
      <xdr:rowOff>66675</xdr:rowOff>
    </xdr:from>
    <xdr:to>
      <xdr:col>8</xdr:col>
      <xdr:colOff>666750</xdr:colOff>
      <xdr:row>131</xdr:row>
      <xdr:rowOff>152400</xdr:rowOff>
    </xdr:to>
    <xdr:pic>
      <xdr:nvPicPr>
        <xdr:cNvPr id="5504" name="그림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" y="18507075"/>
          <a:ext cx="6096000" cy="9096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66675</xdr:colOff>
      <xdr:row>0</xdr:row>
      <xdr:rowOff>66675</xdr:rowOff>
    </xdr:from>
    <xdr:to>
      <xdr:col>7</xdr:col>
      <xdr:colOff>361950</xdr:colOff>
      <xdr:row>33</xdr:row>
      <xdr:rowOff>200025</xdr:rowOff>
    </xdr:to>
    <xdr:pic>
      <xdr:nvPicPr>
        <xdr:cNvPr id="17210" name="그림 12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" y="66675"/>
          <a:ext cx="5095875" cy="704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315057</xdr:colOff>
      <xdr:row>29</xdr:row>
      <xdr:rowOff>15387</xdr:rowOff>
    </xdr:from>
    <xdr:to>
      <xdr:col>7</xdr:col>
      <xdr:colOff>168519</xdr:colOff>
      <xdr:row>33</xdr:row>
      <xdr:rowOff>95250</xdr:rowOff>
    </xdr:to>
    <xdr:sp macro="" textlink="">
      <xdr:nvSpPr>
        <xdr:cNvPr id="3" name="직사각형 2"/>
        <xdr:cNvSpPr/>
      </xdr:nvSpPr>
      <xdr:spPr>
        <a:xfrm>
          <a:off x="315057" y="6092337"/>
          <a:ext cx="4654062" cy="918063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 editAs="oneCell">
    <xdr:from>
      <xdr:col>0</xdr:col>
      <xdr:colOff>47625</xdr:colOff>
      <xdr:row>43</xdr:row>
      <xdr:rowOff>85725</xdr:rowOff>
    </xdr:from>
    <xdr:to>
      <xdr:col>7</xdr:col>
      <xdr:colOff>609600</xdr:colOff>
      <xdr:row>77</xdr:row>
      <xdr:rowOff>85725</xdr:rowOff>
    </xdr:to>
    <xdr:pic>
      <xdr:nvPicPr>
        <xdr:cNvPr id="17212" name="그림 13"/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" y="9096375"/>
          <a:ext cx="5362575" cy="7115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86</xdr:row>
      <xdr:rowOff>142875</xdr:rowOff>
    </xdr:from>
    <xdr:to>
      <xdr:col>7</xdr:col>
      <xdr:colOff>552450</xdr:colOff>
      <xdr:row>121</xdr:row>
      <xdr:rowOff>200025</xdr:rowOff>
    </xdr:to>
    <xdr:pic>
      <xdr:nvPicPr>
        <xdr:cNvPr id="17213" name="그림 14"/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8154650"/>
          <a:ext cx="5353050" cy="7391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542494</xdr:colOff>
      <xdr:row>69</xdr:row>
      <xdr:rowOff>65690</xdr:rowOff>
    </xdr:from>
    <xdr:to>
      <xdr:col>7</xdr:col>
      <xdr:colOff>118241</xdr:colOff>
      <xdr:row>71</xdr:row>
      <xdr:rowOff>105103</xdr:rowOff>
    </xdr:to>
    <xdr:sp macro="" textlink="">
      <xdr:nvSpPr>
        <xdr:cNvPr id="6" name="직사각형 5"/>
        <xdr:cNvSpPr/>
      </xdr:nvSpPr>
      <xdr:spPr>
        <a:xfrm>
          <a:off x="3971494" y="14515115"/>
          <a:ext cx="947347" cy="458513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>
    <xdr:from>
      <xdr:col>5</xdr:col>
      <xdr:colOff>6118</xdr:colOff>
      <xdr:row>101</xdr:row>
      <xdr:rowOff>172317</xdr:rowOff>
    </xdr:from>
    <xdr:to>
      <xdr:col>7</xdr:col>
      <xdr:colOff>291702</xdr:colOff>
      <xdr:row>103</xdr:row>
      <xdr:rowOff>94250</xdr:rowOff>
    </xdr:to>
    <xdr:sp macro="" textlink="">
      <xdr:nvSpPr>
        <xdr:cNvPr id="7" name="직사각형 6"/>
        <xdr:cNvSpPr/>
      </xdr:nvSpPr>
      <xdr:spPr>
        <a:xfrm>
          <a:off x="3435118" y="21327342"/>
          <a:ext cx="1657184" cy="341033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>
    <xdr:from>
      <xdr:col>4</xdr:col>
      <xdr:colOff>495814</xdr:colOff>
      <xdr:row>92</xdr:row>
      <xdr:rowOff>163635</xdr:rowOff>
    </xdr:from>
    <xdr:to>
      <xdr:col>6</xdr:col>
      <xdr:colOff>43870</xdr:colOff>
      <xdr:row>93</xdr:row>
      <xdr:rowOff>123668</xdr:rowOff>
    </xdr:to>
    <xdr:sp macro="" textlink="">
      <xdr:nvSpPr>
        <xdr:cNvPr id="8" name="직사각형 7"/>
        <xdr:cNvSpPr/>
      </xdr:nvSpPr>
      <xdr:spPr>
        <a:xfrm>
          <a:off x="3239014" y="19432710"/>
          <a:ext cx="919656" cy="169583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>
    <xdr:from>
      <xdr:col>5</xdr:col>
      <xdr:colOff>406882</xdr:colOff>
      <xdr:row>98</xdr:row>
      <xdr:rowOff>131522</xdr:rowOff>
    </xdr:from>
    <xdr:to>
      <xdr:col>6</xdr:col>
      <xdr:colOff>229398</xdr:colOff>
      <xdr:row>99</xdr:row>
      <xdr:rowOff>91556</xdr:rowOff>
    </xdr:to>
    <xdr:sp macro="" textlink="">
      <xdr:nvSpPr>
        <xdr:cNvPr id="9" name="직사각형 8"/>
        <xdr:cNvSpPr/>
      </xdr:nvSpPr>
      <xdr:spPr>
        <a:xfrm>
          <a:off x="3835882" y="20657897"/>
          <a:ext cx="508316" cy="169584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>
    <xdr:from>
      <xdr:col>1</xdr:col>
      <xdr:colOff>394170</xdr:colOff>
      <xdr:row>112</xdr:row>
      <xdr:rowOff>23812</xdr:rowOff>
    </xdr:from>
    <xdr:to>
      <xdr:col>4</xdr:col>
      <xdr:colOff>559593</xdr:colOff>
      <xdr:row>115</xdr:row>
      <xdr:rowOff>178594</xdr:rowOff>
    </xdr:to>
    <xdr:sp macro="" textlink="">
      <xdr:nvSpPr>
        <xdr:cNvPr id="10" name="직사각형 9"/>
        <xdr:cNvSpPr/>
      </xdr:nvSpPr>
      <xdr:spPr>
        <a:xfrm>
          <a:off x="1079970" y="23483887"/>
          <a:ext cx="2222823" cy="783432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 editAs="oneCell">
    <xdr:from>
      <xdr:col>0</xdr:col>
      <xdr:colOff>95250</xdr:colOff>
      <xdr:row>129</xdr:row>
      <xdr:rowOff>133350</xdr:rowOff>
    </xdr:from>
    <xdr:to>
      <xdr:col>7</xdr:col>
      <xdr:colOff>561975</xdr:colOff>
      <xdr:row>166</xdr:row>
      <xdr:rowOff>95250</xdr:rowOff>
    </xdr:to>
    <xdr:pic>
      <xdr:nvPicPr>
        <xdr:cNvPr id="17219" name="그림 19"/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0" y="27155775"/>
          <a:ext cx="5267325" cy="7715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376507</xdr:colOff>
      <xdr:row>152</xdr:row>
      <xdr:rowOff>202043</xdr:rowOff>
    </xdr:from>
    <xdr:to>
      <xdr:col>7</xdr:col>
      <xdr:colOff>367861</xdr:colOff>
      <xdr:row>153</xdr:row>
      <xdr:rowOff>177198</xdr:rowOff>
    </xdr:to>
    <xdr:sp macro="" textlink="">
      <xdr:nvSpPr>
        <xdr:cNvPr id="12" name="직사각형 11"/>
        <xdr:cNvSpPr/>
      </xdr:nvSpPr>
      <xdr:spPr>
        <a:xfrm>
          <a:off x="376507" y="32044118"/>
          <a:ext cx="4791954" cy="18470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 editAs="oneCell">
    <xdr:from>
      <xdr:col>0</xdr:col>
      <xdr:colOff>28575</xdr:colOff>
      <xdr:row>172</xdr:row>
      <xdr:rowOff>95250</xdr:rowOff>
    </xdr:from>
    <xdr:to>
      <xdr:col>7</xdr:col>
      <xdr:colOff>647700</xdr:colOff>
      <xdr:row>206</xdr:row>
      <xdr:rowOff>180975</xdr:rowOff>
    </xdr:to>
    <xdr:pic>
      <xdr:nvPicPr>
        <xdr:cNvPr id="17221" name="그림 20"/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36128325"/>
          <a:ext cx="5419725" cy="7210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562436</xdr:colOff>
      <xdr:row>184</xdr:row>
      <xdr:rowOff>124238</xdr:rowOff>
    </xdr:from>
    <xdr:to>
      <xdr:col>4</xdr:col>
      <xdr:colOff>230200</xdr:colOff>
      <xdr:row>185</xdr:row>
      <xdr:rowOff>63019</xdr:rowOff>
    </xdr:to>
    <xdr:sp macro="" textlink="">
      <xdr:nvSpPr>
        <xdr:cNvPr id="14" name="직사각형 13"/>
        <xdr:cNvSpPr/>
      </xdr:nvSpPr>
      <xdr:spPr>
        <a:xfrm>
          <a:off x="1934036" y="38671913"/>
          <a:ext cx="1039364" cy="148331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 editAs="oneCell">
    <xdr:from>
      <xdr:col>0</xdr:col>
      <xdr:colOff>247650</xdr:colOff>
      <xdr:row>215</xdr:row>
      <xdr:rowOff>152400</xdr:rowOff>
    </xdr:from>
    <xdr:to>
      <xdr:col>7</xdr:col>
      <xdr:colOff>419100</xdr:colOff>
      <xdr:row>250</xdr:row>
      <xdr:rowOff>180975</xdr:rowOff>
    </xdr:to>
    <xdr:pic>
      <xdr:nvPicPr>
        <xdr:cNvPr id="17223" name="그림 21"/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7650" y="45196125"/>
          <a:ext cx="4972050" cy="7362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481985</xdr:colOff>
      <xdr:row>246</xdr:row>
      <xdr:rowOff>5953</xdr:rowOff>
    </xdr:from>
    <xdr:to>
      <xdr:col>5</xdr:col>
      <xdr:colOff>629731</xdr:colOff>
      <xdr:row>246</xdr:row>
      <xdr:rowOff>163829</xdr:rowOff>
    </xdr:to>
    <xdr:sp macro="" textlink="">
      <xdr:nvSpPr>
        <xdr:cNvPr id="16" name="직사각형 15"/>
        <xdr:cNvSpPr/>
      </xdr:nvSpPr>
      <xdr:spPr>
        <a:xfrm>
          <a:off x="481985" y="51545728"/>
          <a:ext cx="3576746" cy="157876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76200</xdr:colOff>
      <xdr:row>0</xdr:row>
      <xdr:rowOff>57150</xdr:rowOff>
    </xdr:from>
    <xdr:to>
      <xdr:col>6</xdr:col>
      <xdr:colOff>47625</xdr:colOff>
      <xdr:row>17</xdr:row>
      <xdr:rowOff>123825</xdr:rowOff>
    </xdr:to>
    <xdr:pic>
      <xdr:nvPicPr>
        <xdr:cNvPr id="19957" name="그림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" y="57150"/>
          <a:ext cx="4086225" cy="3638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571500</xdr:colOff>
      <xdr:row>0</xdr:row>
      <xdr:rowOff>0</xdr:rowOff>
    </xdr:from>
    <xdr:to>
      <xdr:col>11</xdr:col>
      <xdr:colOff>561975</xdr:colOff>
      <xdr:row>17</xdr:row>
      <xdr:rowOff>95250</xdr:rowOff>
    </xdr:to>
    <xdr:pic>
      <xdr:nvPicPr>
        <xdr:cNvPr id="19958" name="그림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0" y="0"/>
          <a:ext cx="4105275" cy="3667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38100</xdr:colOff>
      <xdr:row>18</xdr:row>
      <xdr:rowOff>57150</xdr:rowOff>
    </xdr:from>
    <xdr:to>
      <xdr:col>6</xdr:col>
      <xdr:colOff>57150</xdr:colOff>
      <xdr:row>31</xdr:row>
      <xdr:rowOff>152400</xdr:rowOff>
    </xdr:to>
    <xdr:pic>
      <xdr:nvPicPr>
        <xdr:cNvPr id="19959" name="그림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3838575"/>
          <a:ext cx="4133850" cy="2819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114300</xdr:colOff>
      <xdr:row>18</xdr:row>
      <xdr:rowOff>57150</xdr:rowOff>
    </xdr:from>
    <xdr:to>
      <xdr:col>12</xdr:col>
      <xdr:colOff>95250</xdr:colOff>
      <xdr:row>32</xdr:row>
      <xdr:rowOff>9525</xdr:rowOff>
    </xdr:to>
    <xdr:pic>
      <xdr:nvPicPr>
        <xdr:cNvPr id="19960" name="그림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29100" y="3838575"/>
          <a:ext cx="4095750" cy="2886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104775</xdr:colOff>
      <xdr:row>32</xdr:row>
      <xdr:rowOff>133350</xdr:rowOff>
    </xdr:from>
    <xdr:to>
      <xdr:col>6</xdr:col>
      <xdr:colOff>47625</xdr:colOff>
      <xdr:row>50</xdr:row>
      <xdr:rowOff>19050</xdr:rowOff>
    </xdr:to>
    <xdr:pic>
      <xdr:nvPicPr>
        <xdr:cNvPr id="19961" name="그림 5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5" y="6848475"/>
          <a:ext cx="4057650" cy="3657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228600</xdr:colOff>
      <xdr:row>33</xdr:row>
      <xdr:rowOff>47625</xdr:rowOff>
    </xdr:from>
    <xdr:to>
      <xdr:col>12</xdr:col>
      <xdr:colOff>104775</xdr:colOff>
      <xdr:row>49</xdr:row>
      <xdr:rowOff>57150</xdr:rowOff>
    </xdr:to>
    <xdr:pic>
      <xdr:nvPicPr>
        <xdr:cNvPr id="19962" name="그림 6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43400" y="6972300"/>
          <a:ext cx="3990975" cy="3362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51</xdr:row>
      <xdr:rowOff>38100</xdr:rowOff>
    </xdr:from>
    <xdr:to>
      <xdr:col>5</xdr:col>
      <xdr:colOff>647700</xdr:colOff>
      <xdr:row>70</xdr:row>
      <xdr:rowOff>95250</xdr:rowOff>
    </xdr:to>
    <xdr:pic>
      <xdr:nvPicPr>
        <xdr:cNvPr id="19963" name="그림 7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0734675"/>
          <a:ext cx="4076700" cy="403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190500</xdr:colOff>
      <xdr:row>50</xdr:row>
      <xdr:rowOff>114300</xdr:rowOff>
    </xdr:from>
    <xdr:to>
      <xdr:col>12</xdr:col>
      <xdr:colOff>371475</xdr:colOff>
      <xdr:row>70</xdr:row>
      <xdr:rowOff>28575</xdr:rowOff>
    </xdr:to>
    <xdr:pic>
      <xdr:nvPicPr>
        <xdr:cNvPr id="19964" name="그림 8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05300" y="10601325"/>
          <a:ext cx="4295775" cy="410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57150</xdr:colOff>
      <xdr:row>71</xdr:row>
      <xdr:rowOff>123825</xdr:rowOff>
    </xdr:from>
    <xdr:to>
      <xdr:col>6</xdr:col>
      <xdr:colOff>95250</xdr:colOff>
      <xdr:row>89</xdr:row>
      <xdr:rowOff>9525</xdr:rowOff>
    </xdr:to>
    <xdr:pic>
      <xdr:nvPicPr>
        <xdr:cNvPr id="19965" name="그림 9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" y="15011400"/>
          <a:ext cx="4152900" cy="3657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295275</xdr:colOff>
      <xdr:row>71</xdr:row>
      <xdr:rowOff>133350</xdr:rowOff>
    </xdr:from>
    <xdr:to>
      <xdr:col>12</xdr:col>
      <xdr:colOff>476250</xdr:colOff>
      <xdr:row>89</xdr:row>
      <xdr:rowOff>38100</xdr:rowOff>
    </xdr:to>
    <xdr:pic>
      <xdr:nvPicPr>
        <xdr:cNvPr id="19966" name="그림 10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0075" y="15020925"/>
          <a:ext cx="4295775" cy="3676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76200</xdr:colOff>
      <xdr:row>92</xdr:row>
      <xdr:rowOff>9525</xdr:rowOff>
    </xdr:from>
    <xdr:to>
      <xdr:col>11</xdr:col>
      <xdr:colOff>133350</xdr:colOff>
      <xdr:row>125</xdr:row>
      <xdr:rowOff>180975</xdr:rowOff>
    </xdr:to>
    <xdr:pic>
      <xdr:nvPicPr>
        <xdr:cNvPr id="19967" name="그림 11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33600" y="19297650"/>
          <a:ext cx="5543550" cy="7086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12</xdr:col>
      <xdr:colOff>619125</xdr:colOff>
      <xdr:row>71</xdr:row>
      <xdr:rowOff>171450</xdr:rowOff>
    </xdr:from>
    <xdr:to>
      <xdr:col>18</xdr:col>
      <xdr:colOff>342900</xdr:colOff>
      <xdr:row>89</xdr:row>
      <xdr:rowOff>171450</xdr:rowOff>
    </xdr:to>
    <xdr:pic>
      <xdr:nvPicPr>
        <xdr:cNvPr id="19968" name="그림 12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48725" y="15059025"/>
          <a:ext cx="3838575" cy="3771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3</xdr:row>
      <xdr:rowOff>28575</xdr:rowOff>
    </xdr:from>
    <xdr:to>
      <xdr:col>15</xdr:col>
      <xdr:colOff>533400</xdr:colOff>
      <xdr:row>34</xdr:row>
      <xdr:rowOff>152400</xdr:rowOff>
    </xdr:to>
    <xdr:pic>
      <xdr:nvPicPr>
        <xdr:cNvPr id="7423" name="그림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885825"/>
          <a:ext cx="10487025" cy="6619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16</xdr:col>
      <xdr:colOff>495300</xdr:colOff>
      <xdr:row>16</xdr:row>
      <xdr:rowOff>28575</xdr:rowOff>
    </xdr:from>
    <xdr:to>
      <xdr:col>21</xdr:col>
      <xdr:colOff>457200</xdr:colOff>
      <xdr:row>24</xdr:row>
      <xdr:rowOff>38100</xdr:rowOff>
    </xdr:to>
    <xdr:pic>
      <xdr:nvPicPr>
        <xdr:cNvPr id="7424" name="그림 3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34725" y="3609975"/>
          <a:ext cx="3714750" cy="1685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A:\&#44396;&#51312;&#47932;&#48324;&#44552;&#50529;&#51665;&#44228;&#54364;(&#51064;&#52380;&#49340;&#49328;1)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/hb/&#49340;&#49328;1&#51648;&#44396;(&#49892;&#49884;)/&#51452;&#44277;&#49688;&#47049;/&#51068;&#50948;&#45824;&#44032;9803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Ntcom\work\MY\RETAIN\&#50745;&#48317;&#51312;&#44552;&#49688;&#51221;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T:\PROPOSAL\ELEC\345KV\EULJOO\EUL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0864;&#49437;-1\C\EXCEL\DATAPCS\DDD.XLS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204;&#50857;&#52384;\&#54252;&#52380;&#49569;&#50864;&#49688;&#47049;\hb\&#49340;&#49328;1&#51648;&#44396;(&#49892;&#49884;)\&#51452;&#44277;&#49688;&#47049;\&#51068;&#50948;&#45824;&#44032;9803.xls" TargetMode="External"/></Relationships>
</file>

<file path=xl/externalLinks/_rels/externalLink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Com1\c\&#50641;&#49472;&#51088;&#47308;\2000&#45380;&#46020;\DATA\&#49888;&#45817;(2-5).xls" TargetMode="External"/></Relationships>
</file>

<file path=xl/externalLinks/_rels/externalLink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N:\My%20Documents\&#53664;&#47785;&#44204;&#51201;2000\2000&#53664;&#47785;&#44204;&#51201;\20000525%20%20&#54868;&#54633;&#45824;&#44368;(&#51204;&#45224;)\My%20Documents\KHDATA\&#44288;&#47532;&#52397;\&#51652;&#51452;&#50864;&#54924;\&#53664;&#52384;&#51032;&#47280;.xls" TargetMode="External"/></Relationships>
</file>

<file path=xl/externalLinks/_rels/externalLink9.xml.rels><?xml version="1.0" encoding="UTF-8" standalone="yes"?>
<Relationships xmlns="http://schemas.openxmlformats.org/package/2006/relationships"><Relationship Id="rId1" Type="http://schemas.openxmlformats.org/officeDocument/2006/relationships/externalLinkPath" Target="/&#50872;&#53944;&#46972;&#45367;%202002%20YEAR/&#51312;&#45804;&#52397;/&#44228;&#48177;&#47196;&#54869;&#51109;&#44277;&#49324;/&#51077;&#52272;/My%20Documents/Khdata99/&#44288;&#47532;&#52397;/&#49436;&#50872;/&#44053;&#48320;&#48513;&#47196;/My%20Documents/KHDATA/&#44288;&#47532;&#52397;/&#50896;&#45224;-&#50872;&#51652;/&#50896;&#45224;&#50872;&#51652;&#45209;&#52272;&#45236;&#50669;(99.4.13%20&#48512;&#49328;&#52397;).xls" TargetMode="External"/></Relationships>
</file>

<file path=xl/externalLinks/_rels/externalLink1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8149;&#50689;&#47928;\&#51204;&#44592;(&#46020;&#44553;&#45236;\&#44592;&#53440;\&#51076;&#49884;\&#53468;&#54872;\&#49444;&#44228;&#45236;&#50669;&#49436;\4&#50900;\&#49345;&#51452;&#44256;&#46321;&#54617;&#44368;\0418%20&#49345;&#51452;&#44256;&#46321;&#54617;&#44368;%20&#49444;&#44228;&#45236;&#50669;&#49436;%20&#52572;&#51333;&#48376;.xls" TargetMode="External"/></Relationships>
</file>

<file path=xl/externalLinks/_rels/externalLink1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Choi\&#54868;&#49328;&#51228;&#50808;\&#44608;\&#44284;&#50629;&#51221;&#47532;\&#44284;&#50629;-2001\2001-11\&#52572;&#51333;\&#48276;&#50864;\&#49688;&#47049;\&#44032;&#51104;&#49688;&#47049;\&#44036;&#51648;.xls" TargetMode="External"/></Relationships>
</file>

<file path=xl/externalLinks/_rels/externalLink12.xml.rels><?xml version="1.0" encoding="UTF-8" standalone="yes"?>
<Relationships xmlns="http://schemas.openxmlformats.org/package/2006/relationships"><Relationship Id="rId1" Type="http://schemas.openxmlformats.org/officeDocument/2006/relationships/externalLinkPath" Target="/&#50872;&#53944;&#46972;&#45367;%202002%20YEAR/&#51312;&#45804;&#52397;/&#44228;&#48177;&#47196;&#54869;&#51109;&#44277;&#49324;/&#51077;&#52272;/My%20Documents/Khdata99/&#44288;&#47532;&#52397;/&#50896;&#45224;-&#50872;&#51652;/&#50896;&#45224;&#50872;&#51652;&#45209;&#52272;&#45236;&#50669;(99.4.13%20&#48512;&#49328;&#52397;).xls" TargetMode="External"/></Relationships>
</file>

<file path=xl/externalLinks/_rels/externalLink1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0773;&#51452;&#50857;\00PROJECT\00Project(&#51652;&#54665;&#51473;)\00lks(&#50885;&#52380;&#51648;&#44396;)\&#49688;&#47049;&#49328;&#52636;(&#52509;&#44292;)\&#44288;&#47196;&#53664;&#44277;\1&#45800;&#44228;\My%20Documents\&#54217;&#52285;&#44036;&#51060;&#49345;&#49688;&#46020;\&#49345;&#49688;D100&#53664;&#44277;.XLS" TargetMode="External"/></Relationships>
</file>

<file path=xl/externalLinks/_rels/externalLink14.xml.rels><?xml version="1.0" encoding="UTF-8" standalone="yes"?>
<Relationships xmlns="http://schemas.openxmlformats.org/package/2006/relationships"><Relationship Id="rId1" Type="http://schemas.openxmlformats.org/officeDocument/2006/relationships/externalLinkPath" Target="/Documents%20and%20Settings/kiu/My%20Documents/&#45348;&#51060;&#53944;&#50728;%20&#48155;&#51008;%20&#54028;&#51068;/&#50896;&#45824;&#51648;&#54616;&#52264;&#46020;/&#52280;&#44256;/&#44592;&#53440;/&#44221;&#49328;/&#52280;&#44256;/&#48708;&#46168;&#44592;/&#45800;&#44032;&#49328;&#52636;(&#53664;&#52712;&#51109;&#48320;&#44221;)2&#52264;,&#54872;&#49345;&#51228;(&#44404;&#52265;&#51228;&#50808;&#48516;).xls" TargetMode="External"/></Relationships>
</file>

<file path=xl/externalLinks/_rels/externalLink1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A:\PROJECT\YR1\STRUC\SYJ-E.xls" TargetMode="External"/></Relationships>
</file>

<file path=xl/externalLinks/_rels/externalLink1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9569;&#54788;&#50857;\&#54532;&#47196;&#51229;&#53944;\hb\&#49340;&#49328;1&#51648;&#44396;(&#49892;&#49884;)\&#51452;&#44277;&#49688;&#47049;\&#51068;&#50948;&#45824;&#44032;9803.xls" TargetMode="External"/></Relationships>
</file>

<file path=xl/externalLinks/_rels/externalLink17.xml.rels><?xml version="1.0" encoding="UTF-8" standalone="yes"?>
<Relationships xmlns="http://schemas.openxmlformats.org/package/2006/relationships"><Relationship Id="rId1" Type="http://schemas.openxmlformats.org/officeDocument/2006/relationships/externalLinkPath" Target="/&#50872;&#53944;&#46972;&#45367;%202002%20YEAR/&#51312;&#45804;&#52397;/&#44228;&#48177;&#47196;&#54869;&#51109;&#44277;&#49324;/&#51077;&#52272;/&#50641;&#49472;data/&#45800;&#51648;/&#44257;&#48152;&#51221;&#51648;&#44396;.xls" TargetMode="External"/></Relationships>
</file>

<file path=xl/externalLinks/_rels/externalLink1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1\&#54532;&#47196;&#51229;&#53944;2004\&#54532;&#47196;&#51229;&#53944;2004\&#50857;&#51064;&#49884;\&#53468;&#54217;\&#54224;&#44592;&#47932;&#45236;&#50669;&#49436;.xls" TargetMode="External"/></Relationships>
</file>

<file path=xl/externalLinks/_rels/externalLink1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060;&#54805;&#49437;\21C-DWG\&#50641;&#49472;\&#51064;&#52380;&#45436;&#54788;\&#49892;&#49884;&#49444;&#44228;\&#49688;&#47049;&#49328;&#52636;&#49436;\&#45436;&#54788;&#50864;&#49688;&#44277;\1&#45800;&#44228;\1&#52264;&#49688;&#47049;\&#45436;&#54788;&#50864;&#49688;&#48155;&#51060;(1&#45800;&#44228;).xls" TargetMode="External"/></Relationships>
</file>

<file path=xl/externalLinks/_rels/externalLink2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A:\MSOFFICE\Excel\DATA1\DDD.XLS" TargetMode="External"/></Relationships>
</file>

<file path=xl/externalLinks/_rels/externalLink21.xml.rels><?xml version="1.0" encoding="UTF-8" standalone="yes"?>
<Relationships xmlns="http://schemas.openxmlformats.org/package/2006/relationships"><Relationship Id="rId1" Type="http://schemas.openxmlformats.org/officeDocument/2006/relationships/externalLinkPath" Target="/&#48512;&#49328;&#50872;&#49328;&#44256;&#49549;&#46020;&#47196;/&#48372;&#44256;/&#45824;&#45236;/&#51104;&#49688;&#44368;(&#49464;&#50900;&#44368;)/&#49324;&#47732;&#44396;&#48176;&#48320;&#44221;/&#48512;&#49328;&#50872;&#49328;&#44256;&#49549;&#46020;&#47196;/&#48372;&#44256;/&#45824;&#50808;/&#49444;&#44228;&#49444;&#47749;&#49436;(&#51473;&#50521;&#50577;&#49885;).xls" TargetMode="External"/></Relationships>
</file>

<file path=xl/externalLinks/_rels/externalLink2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Adslsvr\work\04&#51312;&#44221;21\&#44288;&#50501;&#44396;&#52397;\&#45225;&#54408;\&#45236;&#50669;&#49436;\&#53664;&#44277;&#51088;&#51116;&#51665;&#44228;&#54364;.xls" TargetMode="External"/></Relationships>
</file>

<file path=xl/externalLinks/_rels/externalLink2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221;&#52285;&#50857;\&#52572;&#44221;&#49688;\YOUNGDOC\CIVIL\EXCLE\DAT\&#44288;&#51116;&#47308;.XLS" TargetMode="External"/></Relationships>
</file>

<file path=xl/externalLinks/_rels/externalLink24.xml.rels><?xml version="1.0" encoding="UTF-8" standalone="yes"?>
<Relationships xmlns="http://schemas.openxmlformats.org/package/2006/relationships"><Relationship Id="rId1" Type="http://schemas.openxmlformats.org/officeDocument/2006/relationships/externalLinkPath" Target="/&#50872;&#53944;&#46972;&#45367;%202002%20YEAR/&#51312;&#45804;&#52397;/&#44228;&#48177;&#47196;&#54869;&#51109;&#44277;&#49324;/&#51077;&#52272;/My%20Documents/KHDATA/&#44288;&#47532;&#52397;/&#50896;&#45224;-&#50872;&#51652;/&#50896;&#45224;&#50872;&#51652;&#45209;&#52272;&#45236;&#50669;(99.4.13%20&#48512;&#49328;&#52397;).xls" TargetMode="External"/></Relationships>
</file>

<file path=xl/externalLinks/_rels/externalLink2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060;&#49849;&#48276;\01.%20&#49436;&#54032;&#44368;&#48512;&#45824;&#44277;\2001&#24180;proj\&#52852;&#51648;&#45432;C2\&#49688;&#47049;&#49328;&#52636;\&#50864;&#49688;&#44288;.xls" TargetMode="External"/></Relationships>
</file>

<file path=xl/externalLinks/_rels/externalLink2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N:\My%20Documents\&#53664;&#47785;&#44204;&#51201;2000\2000&#53664;&#47785;&#44204;&#51201;\20000525%20%20&#54868;&#54633;&#45824;&#44368;(&#51204;&#45224;)\My%20Documents\&#53456;&#51652;&#45840;\&#53664;&#52384;&#51032;&#47280;.xls" TargetMode="External"/></Relationships>
</file>

<file path=xl/externalLinks/_rels/externalLink2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D951652\d\&#44608;&#50857;&#44592;\&#50641;&#49472;\GUMI4B2\&#44396;&#48120;4&#45800;2.XLS" TargetMode="External"/></Relationships>
</file>

<file path=xl/externalLinks/_rels/externalLink2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4608;&#44480;&#49457;\C\work\&#50641;&#49472;&#47928;&#49436;_&#51076;&#49884;\&#45236;%20&#47928;&#49436;\My%20Documents\&#48177;&#51648;&#50672;\&#44204;&#51201;\&#46160;&#49328;&#44148;&#49444;\ryu\&#54028;&#51060;&#45240;&#49828;&#47532;&#47784;&#45944;&#47553;\08.&#49892;&#54665;&#50696;&#49328;&#44288;&#47532;\c.&#49892;&#54665;&#50696;&#49328;\esti2000\2000\&#49884;&#54868;&#44400;&#45824;&#52404;\&#45236;&#50669;&#49436;(&#51649;&#50689;&#48708;).xls" TargetMode="External"/></Relationships>
</file>

<file path=xl/externalLinks/_rels/externalLink2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N:\My%20Documents\&#53664;&#47785;&#44204;&#51201;2000\2000&#53664;&#47785;&#44204;&#51201;\20000525%20%20&#54868;&#54633;&#45824;&#44368;(&#51204;&#45224;)\My%20Documents\KHDATA\&#44288;&#47532;&#52397;\&#50896;&#45224;-&#50872;&#51652;\&#50896;&#45224;&#50872;&#51652;&#45209;&#52272;&#45236;&#50669;(99.4.13%20&#48512;&#49328;&#52397;).xls" TargetMode="External"/></Relationships>
</file>

<file path=xl/externalLinks/_rels/externalLink30.xml.rels><?xml version="1.0" encoding="UTF-8" standalone="yes"?>
<Relationships xmlns="http://schemas.openxmlformats.org/package/2006/relationships"><Relationship Id="rId1" Type="http://schemas.openxmlformats.org/officeDocument/2006/relationships/externalLinkPath" Target="/&#50872;&#53944;&#46972;&#45367;%202002%20YEAR/&#51312;&#45804;&#52397;/&#44228;&#48177;&#47196;&#54869;&#51109;&#44277;&#49324;/&#51077;&#52272;/My%20Documents/Khdata99/&#44288;&#47532;&#52397;/&#49436;&#50872;/&#44053;&#48320;&#48513;&#47196;/My%20Documents/KHDATA/&#54620;&#44397;&#51204;&#47141;/&#49888;&#49457;&#45224;-&#44552;&#44257;/&#49888;&#49457;&#45224;&#53804;&#52272;&#45236;&#50669;(1&#48264;&#45236;&#50669;)(2)/KHDATA/&#44288;&#47532;&#52397;/&#50896;&#45224;-&#50872;&#51652;/&#50896;&#45224;&#50872;&#51652;&#45209;&#52272;&#45236;&#50669;(99.4.13%20&#48512;&#49328;&#52397;).xls" TargetMode="External"/></Relationships>
</file>

<file path=xl/externalLinks/_rels/externalLink3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4608;&#51116;&#48393;\PROJECT\hb\&#49340;&#49328;1&#51648;&#44396;(&#49892;&#49884;)\&#51452;&#44277;&#49688;&#47049;\&#51068;&#50948;&#45824;&#44032;9803.xls" TargetMode="External"/></Relationships>
</file>

<file path=xl/externalLinks/_rels/externalLink3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9888;&#50857;&#49885;\&#54532;&#47196;&#51229;&#53944;\PROJET\&#44221;&#52272;&#49436;~&#48260;&#49828;&#53552;&#48120;&#45328;\&#49444;&#44228;&#46020;&#52572;&#51333;\&#51221;&#51116;&#50865;\&#44221;&#52272;&#49436;~&#48260;&#49828;&#53552;&#48120;&#45328;\&#49688;&#47049;-&#48512;&#45824;&#44277;\&#51088;&#51116;&#51665;&#44228;&#54364;.xls" TargetMode="External"/></Relationships>
</file>

<file path=xl/externalLinks/_rels/externalLink3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4608;&#50689;&#49437;\&#44053;&#51068;&#51648;&#44396;\project\ing\&#54620;&#45224;~&#48152;&#54252;\&#54620;&#45224;&#48152;&#54252;(&#49688;&#47049;)\&#52572;&#51333;\&#49888;&#49324;2&#44368;(&#52509;&#44292;&#51665;&#44228;).xls" TargetMode="External"/></Relationships>
</file>

<file path=xl/externalLinks/_rels/externalLink3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0980;&#49437;&#51116;\&#50976;&#53685;&#45800;&#51648;\My%20Documents\KHDATA\&#44288;&#47532;&#52397;\&#50896;&#45224;-&#50872;&#51652;\&#50896;&#45224;&#50872;&#51652;&#45209;&#52272;&#45236;&#50669;(99.4.13%20&#48512;&#49328;&#52397;).xls" TargetMode="External"/></Relationships>
</file>

<file path=xl/externalLinks/_rels/externalLink3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H1775\c\ESTI96\&#44053;&#51652;&#51109;&#55141;\&#54980;&#45796;&#45236;&#50669;.XLS" TargetMode="External"/></Relationships>
</file>

<file path=xl/externalLinks/_rels/externalLink3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0864;&#49437;-1\C\Chol2000\DOWN\MSOFFICE\Excel\DATA1\DDD.XLS" TargetMode="External"/></Relationships>
</file>

<file path=xl/externalLinks/_rels/externalLink37.xml.rels><?xml version="1.0" encoding="UTF-8" standalone="yes"?>
<Relationships xmlns="http://schemas.openxmlformats.org/package/2006/relationships"><Relationship Id="rId1" Type="http://schemas.openxmlformats.org/officeDocument/2006/relationships/externalLinkPath" Target="&#46020;&#44553;&#45236;&#50669;&#49436;(&#51089;&#50629;&#50857;)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유림골조"/>
      <sheetName val="일위대가"/>
      <sheetName val="기성검사원"/>
      <sheetName val="기성검사원(출력)"/>
      <sheetName val="총괄내역"/>
      <sheetName val="총괄집계표"/>
      <sheetName val="건축총괄"/>
      <sheetName val="기계총괄"/>
      <sheetName val="토목총괄"/>
      <sheetName val="건축집계표"/>
      <sheetName val="건축-내역서"/>
      <sheetName val="기성량"/>
      <sheetName val="선공제"/>
      <sheetName val="선공제 (2)"/>
      <sheetName val="선금급정산 (2)"/>
      <sheetName val="기성검사조서-개산급"/>
      <sheetName val="시설구분별"/>
      <sheetName val="공사비분석표2"/>
      <sheetName val="종합기록표-건"/>
      <sheetName val="시공확인대장확인서"/>
      <sheetName val="검사내용 (3)"/>
      <sheetName val="점검표"/>
      <sheetName val="지적사항"/>
      <sheetName val="조치확인서"/>
      <sheetName val="완료확인서"/>
      <sheetName val="건축(사진)"/>
      <sheetName val="설비(사진)"/>
      <sheetName val="공사대금지급요청서"/>
      <sheetName val="기성대가지급통보서"/>
      <sheetName val="하도기성조서"/>
      <sheetName val="직불동의서"/>
      <sheetName val="원도급,하수급기성고"/>
      <sheetName val="기계갑"/>
      <sheetName val="기계"/>
      <sheetName val="토목-내역"/>
    </sheetNames>
    <sheetDataSet>
      <sheetData sheetId="0" refreshError="1"/>
      <sheetData sheetId="1" refreshError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000000"/>
      <sheetName val="일위대가"/>
      <sheetName val="조명시설"/>
    </sheetNames>
    <sheetDataSet>
      <sheetData sheetId="0"/>
      <sheetData sheetId="1"/>
      <sheetData sheetId="2"/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6PILE  (돌출)"/>
      <sheetName val="오동"/>
      <sheetName val="대조"/>
      <sheetName val="나한"/>
      <sheetName val="단위중량"/>
      <sheetName val="소업1교"/>
      <sheetName val="내역표지"/>
      <sheetName val="빗물받이(910-510-410)"/>
      <sheetName val="진주방향"/>
      <sheetName val="토공 갑지"/>
      <sheetName val="조명시설"/>
      <sheetName val="SLAB&quot;1&quot;"/>
      <sheetName val="부안일위"/>
      <sheetName val="약품설비"/>
      <sheetName val="8.PILE  (돌출)"/>
      <sheetName val="3BL공동구 수량"/>
      <sheetName val="6PILE  _돌출_"/>
      <sheetName val="내역서"/>
      <sheetName val="공사비집계"/>
      <sheetName val="#REF"/>
      <sheetName val="옹벽조금수정"/>
      <sheetName val="반응조"/>
      <sheetName val="갑지"/>
      <sheetName val="2.단면가정 "/>
      <sheetName val="본선 토공 분배표"/>
      <sheetName val="샘플표지"/>
      <sheetName val="가설건물"/>
      <sheetName val="입찰안"/>
      <sheetName val="해전배수"/>
      <sheetName val="수문일1"/>
      <sheetName val="결과조달"/>
      <sheetName val="노임단가"/>
      <sheetName val="포장공자재집계표"/>
      <sheetName val="총괄내역서"/>
      <sheetName val="업무처리전"/>
      <sheetName val="DATE"/>
      <sheetName val="원형1호맨홀토공수량"/>
      <sheetName val="안산기계장치"/>
      <sheetName val="D200"/>
      <sheetName val="참조"/>
      <sheetName val="사통"/>
      <sheetName val="물가시세"/>
      <sheetName val="예가표"/>
      <sheetName val="2공구산출내역"/>
      <sheetName val="가격조사서"/>
      <sheetName val="DAILY"/>
      <sheetName val="포장물량집계"/>
      <sheetName val="Sheet1"/>
      <sheetName val="수지표"/>
      <sheetName val="셀명"/>
      <sheetName val="터파기및재료"/>
      <sheetName val="총괄"/>
      <sheetName val="산출내역서"/>
      <sheetName val="실행철강하도"/>
      <sheetName val="원가"/>
      <sheetName val="실정보고"/>
      <sheetName val="갑지1"/>
      <sheetName val="Sheet1 (2)"/>
      <sheetName val="1,2,3,4,5단위수량"/>
      <sheetName val="DATA98"/>
      <sheetName val="Sheet2"/>
      <sheetName val="공사비증감"/>
      <sheetName val="견적의뢰서"/>
      <sheetName val="2000년1차"/>
      <sheetName val="2000전체분"/>
      <sheetName val="200"/>
      <sheetName val="연돌일위집계"/>
      <sheetName val="목표세부명세"/>
      <sheetName val="교각계산"/>
      <sheetName val="ELECTRIC"/>
      <sheetName val="SCHEDULE"/>
      <sheetName val="세대구분"/>
      <sheetName val="공문"/>
      <sheetName val="COVER"/>
      <sheetName val="간지(1)"/>
      <sheetName val="Sheet4"/>
      <sheetName val="하도내역 (철콘)"/>
      <sheetName val="bid"/>
      <sheetName val="1062-X방향 "/>
      <sheetName val="발주설계서(당초)"/>
      <sheetName val="2호맨홀공제수량"/>
      <sheetName val="고창방향"/>
      <sheetName val="6PILE 과속방지턱집계표!$K$12 (돌출)"/>
      <sheetName val="U-TYPE(1)"/>
      <sheetName val="일위대가(계측기설치)"/>
      <sheetName val="말뚝지지력산정"/>
      <sheetName val="기성내역"/>
      <sheetName val="경상비"/>
      <sheetName val="공사내역"/>
      <sheetName val="단가"/>
      <sheetName val="금액내역서"/>
      <sheetName val="실행"/>
      <sheetName val="날개벽(시점좌측)"/>
      <sheetName val="제출내역 (2)"/>
      <sheetName val="단면 (2)"/>
      <sheetName val="단면A-A(TR)"/>
      <sheetName val="CTEMCOST"/>
      <sheetName val="합천내역"/>
      <sheetName val="F-302"/>
      <sheetName val="F301.303"/>
      <sheetName val="plan&amp;section of foundation"/>
      <sheetName val="design load"/>
      <sheetName val="working load at the btm ft."/>
      <sheetName val="stability check"/>
      <sheetName val="design criteria"/>
      <sheetName val="산근"/>
      <sheetName val="D-3109"/>
      <sheetName val="대비표"/>
      <sheetName val="Total"/>
      <sheetName val="inter"/>
      <sheetName val="B"/>
      <sheetName val="PROCURE"/>
      <sheetName val="out_prog"/>
      <sheetName val="선적schedule (2)"/>
      <sheetName val="4.2유효폭의 계산"/>
      <sheetName val="입찰"/>
      <sheetName val="현경"/>
      <sheetName val="집계표(육상)"/>
      <sheetName val="지급자재"/>
      <sheetName val="슬래브"/>
      <sheetName val="밸브설치"/>
      <sheetName val="일위대가목록"/>
      <sheetName val="총 괄 표"/>
      <sheetName val="ABUT수량-A1"/>
      <sheetName val="내역"/>
      <sheetName val="수량3"/>
      <sheetName val="SIL98"/>
      <sheetName val="수량집계"/>
      <sheetName val="우수받이재료집계표"/>
      <sheetName val="가도공"/>
      <sheetName val="6PILE+옹벽집계!$G$6+옹벽집계!$H$10  (돌출"/>
      <sheetName val="산출근거"/>
      <sheetName val="1. 설계조건 2.단면가정 3. 하중계산"/>
      <sheetName val="DATA 입력란"/>
      <sheetName val="인사자료총집계"/>
      <sheetName val="배수관산출"/>
      <sheetName val="수안보-MBR1"/>
      <sheetName val="3.공통공사대비"/>
      <sheetName val="배수통관(좌)"/>
      <sheetName val="단가일람"/>
      <sheetName val="조경일람"/>
      <sheetName val="수로집계"/>
      <sheetName val="견적대비표"/>
      <sheetName val="000000"/>
      <sheetName val="간선계산"/>
      <sheetName val="공사비증감(P4) "/>
      <sheetName val="실행예산"/>
      <sheetName val="식생블럭단위수량"/>
      <sheetName val="메서,변+증"/>
      <sheetName val="갑지(추정)"/>
      <sheetName val="공량산출서"/>
      <sheetName val="BOX 본체"/>
      <sheetName val="노무비"/>
      <sheetName val="EQUIP"/>
      <sheetName val="공종단가"/>
      <sheetName val="SG"/>
      <sheetName val="견적서(토공)"/>
      <sheetName val="산근터빈"/>
      <sheetName val="식재"/>
      <sheetName val="시설물"/>
      <sheetName val="식재출력용"/>
      <sheetName val="유지관리"/>
      <sheetName val="일위대가"/>
      <sheetName val="장비"/>
      <sheetName val="산근1"/>
      <sheetName val="노무"/>
      <sheetName val="자재"/>
      <sheetName val="DATA입력"/>
      <sheetName val="신당동집계표"/>
      <sheetName val="6PILE__(돌출)"/>
      <sheetName val="중기사용료"/>
      <sheetName val="일위"/>
      <sheetName val="설계조건"/>
      <sheetName val="집계표"/>
      <sheetName val="갑지(집행)"/>
      <sheetName val="교량전기"/>
      <sheetName val="설계산출표지"/>
      <sheetName val="1.토공"/>
      <sheetName val="가설사무소수량집계"/>
      <sheetName val="일위(PN)"/>
      <sheetName val="S.중기사용료"/>
      <sheetName val="97노임단가"/>
      <sheetName val="입력란"/>
      <sheetName val="수량집계표"/>
      <sheetName val="3BL공동구_수량"/>
      <sheetName val="1TL종점(1)"/>
      <sheetName val="지장물C"/>
      <sheetName val="TOTAL_BOQ"/>
      <sheetName val="음봉방향"/>
      <sheetName val="포장공"/>
      <sheetName val="당초내역서"/>
      <sheetName val="공통비총괄표"/>
      <sheetName val="토목품셈"/>
      <sheetName val="PAD TR보호대기초"/>
      <sheetName val="가로등기초"/>
      <sheetName val="HANDHOLE(2)"/>
      <sheetName val="전차선로 물량표"/>
      <sheetName val="뚝토공"/>
      <sheetName val="교통표지판수량집계표"/>
      <sheetName val="을 2"/>
      <sheetName val="을 1"/>
      <sheetName val="손익분석"/>
      <sheetName val="TYPE-1"/>
      <sheetName val="4)유동표"/>
      <sheetName val="본부소개"/>
      <sheetName val="공사비예산서(토목분)"/>
      <sheetName val="1.설계조건"/>
      <sheetName val="단위수량"/>
      <sheetName val="전체변경예정공정표_2012.07.30"/>
      <sheetName val="대림경상68억"/>
      <sheetName val="간 지1"/>
      <sheetName val="산마루측구단위수량"/>
      <sheetName val="바닥판"/>
      <sheetName val="자료"/>
      <sheetName val="6PILE  _돌_x001c__"/>
      <sheetName val="type-F"/>
      <sheetName val="격점수량"/>
      <sheetName val="교각정보"/>
      <sheetName val="기기리스트"/>
      <sheetName val="DATA2000"/>
      <sheetName val="주식"/>
      <sheetName val="일위대가목차"/>
      <sheetName val="Quantity"/>
      <sheetName val="Sheet15"/>
      <sheetName val="정보"/>
      <sheetName val="대비"/>
      <sheetName val="약품공급2"/>
      <sheetName val="1호맨홀토공"/>
      <sheetName val="무근깨기"/>
      <sheetName val="인건비"/>
      <sheetName val="3.하중산정4.지지력"/>
      <sheetName val="대로근거"/>
      <sheetName val="수량명세서"/>
      <sheetName val="프랜트면허"/>
      <sheetName val="토목주소"/>
      <sheetName val="archi(본사)"/>
      <sheetName val="2002상반기노임기준"/>
      <sheetName val="1NYS(당)"/>
      <sheetName val="본체"/>
      <sheetName val="관로토공집계표"/>
      <sheetName val="산출근거(S4)"/>
      <sheetName val="건축내역서"/>
      <sheetName val="설비내역서"/>
      <sheetName val="전기내역서"/>
      <sheetName val="견적서"/>
      <sheetName val="도봉2지구"/>
      <sheetName val="비목군분류일위"/>
      <sheetName val="사유서제출현황-2"/>
      <sheetName val="내역(전체)"/>
      <sheetName val="수량산출내역1115"/>
      <sheetName val="TOWER 10TON"/>
      <sheetName val="TOWER 12TON"/>
      <sheetName val="부하(성남)"/>
      <sheetName val="합의경상"/>
      <sheetName val="배수내역"/>
      <sheetName val="최적단면"/>
      <sheetName val="INPUT"/>
      <sheetName val="토목"/>
      <sheetName val="기계(집계표)"/>
      <sheetName val="주요자재집계"/>
      <sheetName val="A-4"/>
      <sheetName val="건축"/>
      <sheetName val="기자재비"/>
      <sheetName val="Sheet3"/>
      <sheetName val="대,유,램"/>
      <sheetName val="경영상태"/>
      <sheetName val="민자토목설변1차"/>
      <sheetName val="허용지지력"/>
      <sheetName val="Output"/>
      <sheetName val="단면B-B(EA)"/>
      <sheetName val="역T형"/>
      <sheetName val="유림골조"/>
      <sheetName val="가공비"/>
      <sheetName val="수량산출"/>
      <sheetName val="시행후면적"/>
      <sheetName val="일위대가1"/>
      <sheetName val="COPING"/>
      <sheetName val="기본"/>
      <sheetName val="하천하류 철근수량 집계표"/>
      <sheetName val="BOX(1.5X1.5)"/>
      <sheetName val="신표지1"/>
      <sheetName val="화재 탐지 설비"/>
      <sheetName val="9509"/>
      <sheetName val="직노"/>
      <sheetName val="6PILE___돌출_"/>
      <sheetName val="맨홀수량산출"/>
      <sheetName val="참고사항"/>
      <sheetName val="근로자자료입력"/>
      <sheetName val="96보완계획7.12"/>
      <sheetName val="01.견적내역서"/>
      <sheetName val="I一般比"/>
      <sheetName val="입상내역"/>
      <sheetName val="방음벽기초"/>
      <sheetName val="비탈면보호공수량산출"/>
      <sheetName val="단가산출서"/>
      <sheetName val="도배공사언고"/>
      <sheetName val="배수내역(98년도분)"/>
      <sheetName val="I.설계조건"/>
      <sheetName val="수지예산"/>
      <sheetName val="2.단면가정"/>
      <sheetName val="2.교량(신설)"/>
      <sheetName val="A1(토공)"/>
      <sheetName val="A1(구조물)"/>
      <sheetName val="수량집계(1)"/>
      <sheetName val="철근집계표"/>
      <sheetName val="포장직선구간"/>
      <sheetName val="Sheet17"/>
      <sheetName val="코드표"/>
      <sheetName val="★도급내역"/>
      <sheetName val="직재"/>
      <sheetName val="집수정"/>
      <sheetName val="마감사양"/>
      <sheetName val="예정(3)"/>
      <sheetName val="현장관리비"/>
      <sheetName val="계산근거"/>
      <sheetName val="woo(mac)"/>
      <sheetName val="20-6(L)"/>
      <sheetName val="관로조사공"/>
      <sheetName val="본선차로수량집계표"/>
      <sheetName val="김여중"/>
      <sheetName val="대운산출"/>
      <sheetName val="Basic"/>
      <sheetName val="D"/>
      <sheetName val="L"/>
      <sheetName val="M"/>
      <sheetName val="Part AB"/>
      <sheetName val="Part I"/>
      <sheetName val="Part M"/>
      <sheetName val="S"/>
      <sheetName val="E"/>
      <sheetName val="Resource"/>
      <sheetName val="Exrate"/>
      <sheetName val="40단가산출서"/>
      <sheetName val="40집계"/>
      <sheetName val="골재및자재집계표"/>
      <sheetName val="수문보고"/>
      <sheetName val="할증 "/>
      <sheetName val="정부노임단가"/>
      <sheetName val="침하계"/>
      <sheetName val="입출재고현황 (2)"/>
      <sheetName val="간접비"/>
      <sheetName val="2_단면가정_"/>
      <sheetName val="총_괄_표"/>
      <sheetName val="토공_갑지"/>
      <sheetName val="공사비증감(P4)_"/>
      <sheetName val="본선_토공_분배표"/>
      <sheetName val="단면_(2)"/>
      <sheetName val="하도내역_(철콘)"/>
      <sheetName val="교각1"/>
      <sheetName val="70%"/>
      <sheetName val="소비자가"/>
      <sheetName val="공통가설공사"/>
      <sheetName val="부대토목"/>
      <sheetName val="토공계산서(부체도로)"/>
      <sheetName val="2000시행예상"/>
      <sheetName val="차액보증"/>
      <sheetName val="L형집계"/>
      <sheetName val="YES-T"/>
      <sheetName val="일반수량"/>
      <sheetName val="변경집계표"/>
      <sheetName val="IW-LIST"/>
      <sheetName val="DRUM"/>
      <sheetName val="96노임기준"/>
      <sheetName val="CAL(1)."/>
      <sheetName val="12CGOU"/>
      <sheetName val="Bend_fact "/>
      <sheetName val="요약배부"/>
      <sheetName val="주관사업"/>
      <sheetName val="STAFF ANALYSIS"/>
      <sheetName val="C"/>
      <sheetName val="자재집계표"/>
      <sheetName val="설비"/>
      <sheetName val="교대(A1-A2)"/>
      <sheetName val="단가조사"/>
      <sheetName val="40총괄"/>
      <sheetName val="수로단위수량"/>
      <sheetName val="우수받이"/>
      <sheetName val="옹벽"/>
      <sheetName val="J형측구단위수량"/>
      <sheetName val="소산진입"/>
      <sheetName val="금융비용"/>
      <sheetName val="부대공"/>
      <sheetName val="토공"/>
      <sheetName val="CIVIL4"/>
      <sheetName val="토적표(우안)"/>
      <sheetName val="토적표(좌안)"/>
      <sheetName val="제수변수량H2.15"/>
      <sheetName val="_공기변수량"/>
      <sheetName val="2.대외공문"/>
      <sheetName val="표준단면수량(출력안함)"/>
      <sheetName val="3련 BOX"/>
      <sheetName val="날개벽"/>
      <sheetName val="깨기"/>
      <sheetName val="건설기계_목록"/>
      <sheetName val="토사(PE)"/>
      <sheetName val="기계경비"/>
      <sheetName val="구조물공"/>
      <sheetName val="배수관설치현황"/>
      <sheetName val="칠산대교 중앙부"/>
      <sheetName val="칠산대교 시종점부"/>
      <sheetName val="데리네이타현황"/>
      <sheetName val="전기"/>
      <sheetName val="여과지동"/>
      <sheetName val="기초자료"/>
      <sheetName val="가압장구체수량산출서"/>
      <sheetName val="01.인원현황 (계획)"/>
      <sheetName val="의뢰서"/>
      <sheetName val="중기비"/>
      <sheetName val="돌담교 상부수량"/>
      <sheetName val="찍기"/>
      <sheetName val="BOX"/>
      <sheetName val="계약용량(서포)"/>
      <sheetName val="BOX-1510"/>
      <sheetName val="품셈TABLE"/>
      <sheetName val="지하"/>
      <sheetName val="기초일위"/>
      <sheetName val="수목단가"/>
      <sheetName val="시설수량표"/>
      <sheetName val="시설일위"/>
      <sheetName val="식재수량표"/>
      <sheetName val="식재일위"/>
      <sheetName val="일위목록"/>
      <sheetName val="자재단가"/>
      <sheetName val="중로근거"/>
      <sheetName val="제직재"/>
      <sheetName val="설직재-1"/>
      <sheetName val="제-노임"/>
      <sheetName val="좌측"/>
      <sheetName val="DATA"/>
      <sheetName val="당초"/>
      <sheetName val="실행내역서"/>
      <sheetName val="guard(mac)"/>
      <sheetName val="이름"/>
      <sheetName val="부하계산서"/>
      <sheetName val="외주현황.wq1"/>
      <sheetName val="매립"/>
      <sheetName val="LOB"/>
      <sheetName val="설계"/>
      <sheetName val="C-직노1"/>
      <sheetName val="Supplement2"/>
      <sheetName val=""/>
      <sheetName val="노임"/>
      <sheetName val="평가데이터"/>
      <sheetName val="내역서(교량)전체"/>
      <sheetName val="우각부보강"/>
      <sheetName val="철근량"/>
      <sheetName val="국공유지및사유지"/>
      <sheetName val="기계경비일람"/>
      <sheetName val="4-1.노무비(직영)"/>
      <sheetName val="조건표"/>
      <sheetName val="동원(3)"/>
      <sheetName val="9GNG운반"/>
      <sheetName val="용산1(해보)"/>
      <sheetName val="시중노임"/>
      <sheetName val="배수공"/>
      <sheetName val="간지"/>
      <sheetName val="연습"/>
      <sheetName val="대부예산서"/>
      <sheetName val="기초공"/>
      <sheetName val="기둥(원형)"/>
      <sheetName val="1을"/>
      <sheetName val="수입"/>
      <sheetName val="1.수인터널"/>
      <sheetName val="가옥철거"/>
      <sheetName val="총수량 (기성)"/>
      <sheetName val="단위단가"/>
      <sheetName val="운반"/>
      <sheetName val="화전내"/>
      <sheetName val="낙찰표"/>
      <sheetName val="AN-01"/>
      <sheetName val="PRICES"/>
      <sheetName val="골조시행"/>
      <sheetName val="우수"/>
      <sheetName val="관급자재대"/>
      <sheetName val="내역-가"/>
      <sheetName val="1단계"/>
      <sheetName val="집계표(OPTION)"/>
      <sheetName val="T.T.P 단위수량"/>
      <sheetName val="J01"/>
      <sheetName val="보차도경계석"/>
      <sheetName val="설계예시"/>
      <sheetName val="전선 및 전선관"/>
      <sheetName val="예상"/>
      <sheetName val="이토변실(A3-LINE)"/>
      <sheetName val="수량산출서"/>
      <sheetName val="을"/>
      <sheetName val="전력구구조물산근"/>
      <sheetName val="DHEQSUPT"/>
      <sheetName val="ASP 일반구간_250A"/>
      <sheetName val="F301_303"/>
      <sheetName val="plan&amp;section_of_foundation"/>
      <sheetName val="design_load"/>
      <sheetName val="working_load_at_the_btm_ft_"/>
      <sheetName val="stability_check"/>
      <sheetName val="design_criteria"/>
      <sheetName val="CAL(1)_"/>
      <sheetName val="Bend_fact_"/>
      <sheetName val="STAFF_ANALYSIS"/>
      <sheetName val="Sheet1_(2)"/>
      <sheetName val="횡배날개"/>
      <sheetName val="BQMPALOC"/>
      <sheetName val="Cash2"/>
      <sheetName val="Z"/>
      <sheetName val="건축물터파기"/>
      <sheetName val="CODE"/>
      <sheetName val="MOTOR"/>
      <sheetName val="견적서세부내용"/>
      <sheetName val="견적내용입력"/>
      <sheetName val="옹벽집계표"/>
      <sheetName val="중기목록"/>
      <sheetName val="운반단가"/>
      <sheetName val="에너지동"/>
      <sheetName val="중기목록표"/>
      <sheetName val="계화총괄"/>
      <sheetName val="계화배수(3대)"/>
      <sheetName val="토공 total"/>
      <sheetName val="단위수량산출"/>
      <sheetName val="기계경비적용기준"/>
      <sheetName val="설계내역"/>
      <sheetName val="6PILE (돌출)"/>
      <sheetName val="일위7"/>
      <sheetName val="일위6"/>
      <sheetName val="일위5"/>
      <sheetName val="노무단가비교표"/>
      <sheetName val="일위1"/>
      <sheetName val="일위2"/>
      <sheetName val="일위3"/>
      <sheetName val="일위4"/>
      <sheetName val="단가대비표"/>
      <sheetName val="일위8"/>
      <sheetName val="일위9"/>
      <sheetName val="철거산출근거"/>
      <sheetName val="일위대가(1)"/>
      <sheetName val="목록"/>
      <sheetName val="자재단가표"/>
      <sheetName val="조합일"/>
      <sheetName val="철거일"/>
      <sheetName val="내역검토사항"/>
      <sheetName val="간1"/>
      <sheetName val="공사예산서"/>
      <sheetName val="예산서(사급분)"/>
      <sheetName val="설계내역집계표"/>
      <sheetName val="간2"/>
      <sheetName val="총괄자재집계표"/>
      <sheetName val="수량총괄표"/>
      <sheetName val="간3"/>
      <sheetName val="품셈총괄표"/>
      <sheetName val="품셈"/>
      <sheetName val="간4"/>
      <sheetName val="부표총괄표"/>
      <sheetName val="부표"/>
      <sheetName val="간5"/>
      <sheetName val="별표총괄표"/>
      <sheetName val="별표"/>
      <sheetName val="운반거리"/>
      <sheetName val="간6"/>
      <sheetName val="간7"/>
      <sheetName val="일위대가표"/>
      <sheetName val="구조물철거개소별명세"/>
      <sheetName val="지장물조서"/>
      <sheetName val="2.하중산정"/>
    </sheetNames>
    <sheetDataSet>
      <sheetData sheetId="0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/>
      <sheetData sheetId="9" refreshError="1"/>
      <sheetData sheetId="10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 refreshError="1"/>
      <sheetData sheetId="200" refreshError="1"/>
      <sheetData sheetId="201" refreshError="1"/>
      <sheetData sheetId="202" refreshError="1"/>
      <sheetData sheetId="203"/>
      <sheetData sheetId="204" refreshError="1"/>
      <sheetData sheetId="205" refreshError="1"/>
      <sheetData sheetId="206" refreshError="1"/>
      <sheetData sheetId="207" refreshError="1"/>
      <sheetData sheetId="208" refreshError="1"/>
      <sheetData sheetId="209" refreshError="1"/>
      <sheetData sheetId="210" refreshError="1"/>
      <sheetData sheetId="211" refreshError="1"/>
      <sheetData sheetId="212" refreshError="1"/>
      <sheetData sheetId="213" refreshError="1"/>
      <sheetData sheetId="214" refreshError="1"/>
      <sheetData sheetId="215" refreshError="1"/>
      <sheetData sheetId="216" refreshError="1"/>
      <sheetData sheetId="217" refreshError="1"/>
      <sheetData sheetId="218" refreshError="1"/>
      <sheetData sheetId="219" refreshError="1"/>
      <sheetData sheetId="220" refreshError="1"/>
      <sheetData sheetId="221" refreshError="1"/>
      <sheetData sheetId="222" refreshError="1"/>
      <sheetData sheetId="223" refreshError="1"/>
      <sheetData sheetId="224" refreshError="1"/>
      <sheetData sheetId="225" refreshError="1"/>
      <sheetData sheetId="226" refreshError="1"/>
      <sheetData sheetId="227" refreshError="1"/>
      <sheetData sheetId="228" refreshError="1"/>
      <sheetData sheetId="229" refreshError="1"/>
      <sheetData sheetId="230" refreshError="1"/>
      <sheetData sheetId="231" refreshError="1"/>
      <sheetData sheetId="232" refreshError="1"/>
      <sheetData sheetId="233" refreshError="1"/>
      <sheetData sheetId="234" refreshError="1"/>
      <sheetData sheetId="235" refreshError="1"/>
      <sheetData sheetId="236" refreshError="1"/>
      <sheetData sheetId="237" refreshError="1"/>
      <sheetData sheetId="238" refreshError="1"/>
      <sheetData sheetId="239" refreshError="1"/>
      <sheetData sheetId="240" refreshError="1"/>
      <sheetData sheetId="241" refreshError="1"/>
      <sheetData sheetId="242" refreshError="1"/>
      <sheetData sheetId="243" refreshError="1"/>
      <sheetData sheetId="244" refreshError="1"/>
      <sheetData sheetId="245" refreshError="1"/>
      <sheetData sheetId="246" refreshError="1"/>
      <sheetData sheetId="247" refreshError="1"/>
      <sheetData sheetId="248" refreshError="1"/>
      <sheetData sheetId="249" refreshError="1"/>
      <sheetData sheetId="250" refreshError="1"/>
      <sheetData sheetId="251" refreshError="1"/>
      <sheetData sheetId="252" refreshError="1"/>
      <sheetData sheetId="253" refreshError="1"/>
      <sheetData sheetId="254" refreshError="1"/>
      <sheetData sheetId="255" refreshError="1"/>
      <sheetData sheetId="256" refreshError="1"/>
      <sheetData sheetId="257" refreshError="1"/>
      <sheetData sheetId="258" refreshError="1"/>
      <sheetData sheetId="259" refreshError="1"/>
      <sheetData sheetId="260" refreshError="1"/>
      <sheetData sheetId="261" refreshError="1"/>
      <sheetData sheetId="262" refreshError="1"/>
      <sheetData sheetId="263" refreshError="1"/>
      <sheetData sheetId="264" refreshError="1"/>
      <sheetData sheetId="265" refreshError="1"/>
      <sheetData sheetId="266" refreshError="1"/>
      <sheetData sheetId="267" refreshError="1"/>
      <sheetData sheetId="268" refreshError="1"/>
      <sheetData sheetId="269" refreshError="1"/>
      <sheetData sheetId="270" refreshError="1"/>
      <sheetData sheetId="271" refreshError="1"/>
      <sheetData sheetId="272" refreshError="1"/>
      <sheetData sheetId="273" refreshError="1"/>
      <sheetData sheetId="274" refreshError="1"/>
      <sheetData sheetId="275" refreshError="1"/>
      <sheetData sheetId="276" refreshError="1"/>
      <sheetData sheetId="277" refreshError="1"/>
      <sheetData sheetId="278" refreshError="1"/>
      <sheetData sheetId="279" refreshError="1"/>
      <sheetData sheetId="280" refreshError="1"/>
      <sheetData sheetId="281" refreshError="1"/>
      <sheetData sheetId="282" refreshError="1"/>
      <sheetData sheetId="283" refreshError="1"/>
      <sheetData sheetId="284" refreshError="1"/>
      <sheetData sheetId="285" refreshError="1"/>
      <sheetData sheetId="286" refreshError="1"/>
      <sheetData sheetId="287" refreshError="1"/>
      <sheetData sheetId="288" refreshError="1"/>
      <sheetData sheetId="289" refreshError="1"/>
      <sheetData sheetId="290" refreshError="1"/>
      <sheetData sheetId="291" refreshError="1"/>
      <sheetData sheetId="292" refreshError="1"/>
      <sheetData sheetId="293" refreshError="1"/>
      <sheetData sheetId="294" refreshError="1"/>
      <sheetData sheetId="295" refreshError="1"/>
      <sheetData sheetId="296" refreshError="1"/>
      <sheetData sheetId="297" refreshError="1"/>
      <sheetData sheetId="298" refreshError="1"/>
      <sheetData sheetId="299" refreshError="1"/>
      <sheetData sheetId="300" refreshError="1"/>
      <sheetData sheetId="301" refreshError="1"/>
      <sheetData sheetId="302" refreshError="1"/>
      <sheetData sheetId="303" refreshError="1"/>
      <sheetData sheetId="304" refreshError="1"/>
      <sheetData sheetId="305" refreshError="1"/>
      <sheetData sheetId="306" refreshError="1"/>
      <sheetData sheetId="307" refreshError="1"/>
      <sheetData sheetId="308" refreshError="1"/>
      <sheetData sheetId="309" refreshError="1"/>
      <sheetData sheetId="310" refreshError="1"/>
      <sheetData sheetId="311" refreshError="1"/>
      <sheetData sheetId="312" refreshError="1"/>
      <sheetData sheetId="313" refreshError="1"/>
      <sheetData sheetId="314" refreshError="1"/>
      <sheetData sheetId="315" refreshError="1"/>
      <sheetData sheetId="316" refreshError="1"/>
      <sheetData sheetId="317" refreshError="1"/>
      <sheetData sheetId="318" refreshError="1"/>
      <sheetData sheetId="319" refreshError="1"/>
      <sheetData sheetId="320" refreshError="1"/>
      <sheetData sheetId="321" refreshError="1"/>
      <sheetData sheetId="322" refreshError="1"/>
      <sheetData sheetId="323" refreshError="1"/>
      <sheetData sheetId="324" refreshError="1"/>
      <sheetData sheetId="325" refreshError="1"/>
      <sheetData sheetId="326" refreshError="1"/>
      <sheetData sheetId="327" refreshError="1"/>
      <sheetData sheetId="328" refreshError="1"/>
      <sheetData sheetId="329" refreshError="1"/>
      <sheetData sheetId="330" refreshError="1"/>
      <sheetData sheetId="331" refreshError="1"/>
      <sheetData sheetId="332" refreshError="1"/>
      <sheetData sheetId="333" refreshError="1"/>
      <sheetData sheetId="334" refreshError="1"/>
      <sheetData sheetId="335" refreshError="1"/>
      <sheetData sheetId="336" refreshError="1"/>
      <sheetData sheetId="337" refreshError="1"/>
      <sheetData sheetId="338" refreshError="1"/>
      <sheetData sheetId="339" refreshError="1"/>
      <sheetData sheetId="340" refreshError="1"/>
      <sheetData sheetId="341" refreshError="1"/>
      <sheetData sheetId="342" refreshError="1"/>
      <sheetData sheetId="343" refreshError="1"/>
      <sheetData sheetId="344" refreshError="1"/>
      <sheetData sheetId="345" refreshError="1"/>
      <sheetData sheetId="346" refreshError="1"/>
      <sheetData sheetId="347" refreshError="1"/>
      <sheetData sheetId="348" refreshError="1"/>
      <sheetData sheetId="349" refreshError="1"/>
      <sheetData sheetId="350" refreshError="1"/>
      <sheetData sheetId="351" refreshError="1"/>
      <sheetData sheetId="352" refreshError="1"/>
      <sheetData sheetId="353" refreshError="1"/>
      <sheetData sheetId="354" refreshError="1"/>
      <sheetData sheetId="355" refreshError="1"/>
      <sheetData sheetId="356" refreshError="1"/>
      <sheetData sheetId="357" refreshError="1"/>
      <sheetData sheetId="358" refreshError="1"/>
      <sheetData sheetId="359" refreshError="1"/>
      <sheetData sheetId="360" refreshError="1"/>
      <sheetData sheetId="361" refreshError="1"/>
      <sheetData sheetId="362" refreshError="1"/>
      <sheetData sheetId="363" refreshError="1"/>
      <sheetData sheetId="364" refreshError="1"/>
      <sheetData sheetId="365" refreshError="1"/>
      <sheetData sheetId="366" refreshError="1"/>
      <sheetData sheetId="367" refreshError="1"/>
      <sheetData sheetId="368" refreshError="1"/>
      <sheetData sheetId="369" refreshError="1"/>
      <sheetData sheetId="370" refreshError="1"/>
      <sheetData sheetId="371" refreshError="1"/>
      <sheetData sheetId="372" refreshError="1"/>
      <sheetData sheetId="373" refreshError="1"/>
      <sheetData sheetId="374" refreshError="1"/>
      <sheetData sheetId="375" refreshError="1"/>
      <sheetData sheetId="376" refreshError="1"/>
      <sheetData sheetId="377" refreshError="1"/>
      <sheetData sheetId="378" refreshError="1"/>
      <sheetData sheetId="379" refreshError="1"/>
      <sheetData sheetId="380" refreshError="1"/>
      <sheetData sheetId="381" refreshError="1"/>
      <sheetData sheetId="382" refreshError="1"/>
      <sheetData sheetId="383" refreshError="1"/>
      <sheetData sheetId="384" refreshError="1"/>
      <sheetData sheetId="385"/>
      <sheetData sheetId="386" refreshError="1"/>
      <sheetData sheetId="387" refreshError="1"/>
      <sheetData sheetId="388" refreshError="1"/>
      <sheetData sheetId="389" refreshError="1"/>
      <sheetData sheetId="390" refreshError="1"/>
      <sheetData sheetId="391" refreshError="1"/>
      <sheetData sheetId="392" refreshError="1"/>
      <sheetData sheetId="393" refreshError="1"/>
      <sheetData sheetId="394" refreshError="1"/>
      <sheetData sheetId="395" refreshError="1"/>
      <sheetData sheetId="396" refreshError="1"/>
      <sheetData sheetId="397" refreshError="1"/>
      <sheetData sheetId="398" refreshError="1"/>
      <sheetData sheetId="399" refreshError="1"/>
      <sheetData sheetId="400" refreshError="1"/>
      <sheetData sheetId="401" refreshError="1"/>
      <sheetData sheetId="402" refreshError="1"/>
      <sheetData sheetId="403" refreshError="1"/>
      <sheetData sheetId="404" refreshError="1"/>
      <sheetData sheetId="405" refreshError="1"/>
      <sheetData sheetId="406" refreshError="1"/>
      <sheetData sheetId="407" refreshError="1"/>
      <sheetData sheetId="408" refreshError="1"/>
      <sheetData sheetId="409" refreshError="1"/>
      <sheetData sheetId="410" refreshError="1"/>
      <sheetData sheetId="411" refreshError="1"/>
      <sheetData sheetId="412" refreshError="1"/>
      <sheetData sheetId="413" refreshError="1"/>
      <sheetData sheetId="414" refreshError="1"/>
      <sheetData sheetId="415" refreshError="1"/>
      <sheetData sheetId="416" refreshError="1"/>
      <sheetData sheetId="417" refreshError="1"/>
      <sheetData sheetId="418" refreshError="1"/>
      <sheetData sheetId="419" refreshError="1"/>
      <sheetData sheetId="420" refreshError="1"/>
      <sheetData sheetId="421" refreshError="1"/>
      <sheetData sheetId="422" refreshError="1"/>
      <sheetData sheetId="423" refreshError="1"/>
      <sheetData sheetId="424" refreshError="1"/>
      <sheetData sheetId="425" refreshError="1"/>
      <sheetData sheetId="426" refreshError="1"/>
      <sheetData sheetId="427" refreshError="1"/>
      <sheetData sheetId="428" refreshError="1"/>
      <sheetData sheetId="429" refreshError="1"/>
      <sheetData sheetId="430" refreshError="1"/>
      <sheetData sheetId="431" refreshError="1"/>
      <sheetData sheetId="432" refreshError="1"/>
      <sheetData sheetId="433" refreshError="1"/>
      <sheetData sheetId="434" refreshError="1"/>
      <sheetData sheetId="435" refreshError="1"/>
      <sheetData sheetId="436" refreshError="1"/>
      <sheetData sheetId="437" refreshError="1"/>
      <sheetData sheetId="438" refreshError="1"/>
      <sheetData sheetId="439" refreshError="1"/>
      <sheetData sheetId="440" refreshError="1"/>
      <sheetData sheetId="441" refreshError="1"/>
      <sheetData sheetId="442" refreshError="1"/>
      <sheetData sheetId="443" refreshError="1"/>
      <sheetData sheetId="444" refreshError="1"/>
      <sheetData sheetId="445" refreshError="1"/>
      <sheetData sheetId="446" refreshError="1"/>
      <sheetData sheetId="447" refreshError="1"/>
      <sheetData sheetId="448" refreshError="1"/>
      <sheetData sheetId="449" refreshError="1"/>
      <sheetData sheetId="450" refreshError="1"/>
      <sheetData sheetId="451" refreshError="1"/>
      <sheetData sheetId="452" refreshError="1"/>
      <sheetData sheetId="453" refreshError="1"/>
      <sheetData sheetId="454" refreshError="1"/>
      <sheetData sheetId="455" refreshError="1"/>
      <sheetData sheetId="456" refreshError="1"/>
      <sheetData sheetId="457" refreshError="1"/>
      <sheetData sheetId="458" refreshError="1"/>
      <sheetData sheetId="459" refreshError="1"/>
      <sheetData sheetId="460" refreshError="1"/>
      <sheetData sheetId="461" refreshError="1"/>
      <sheetData sheetId="462" refreshError="1"/>
      <sheetData sheetId="463" refreshError="1"/>
      <sheetData sheetId="464" refreshError="1"/>
      <sheetData sheetId="465" refreshError="1"/>
      <sheetData sheetId="466" refreshError="1"/>
      <sheetData sheetId="467" refreshError="1"/>
      <sheetData sheetId="468" refreshError="1"/>
      <sheetData sheetId="469" refreshError="1"/>
      <sheetData sheetId="470" refreshError="1"/>
      <sheetData sheetId="471" refreshError="1"/>
      <sheetData sheetId="472" refreshError="1"/>
      <sheetData sheetId="473" refreshError="1"/>
      <sheetData sheetId="474" refreshError="1"/>
      <sheetData sheetId="475" refreshError="1"/>
      <sheetData sheetId="476" refreshError="1"/>
      <sheetData sheetId="477" refreshError="1"/>
      <sheetData sheetId="478" refreshError="1"/>
      <sheetData sheetId="479" refreshError="1"/>
      <sheetData sheetId="480" refreshError="1"/>
      <sheetData sheetId="481" refreshError="1"/>
      <sheetData sheetId="482" refreshError="1"/>
      <sheetData sheetId="483" refreshError="1"/>
      <sheetData sheetId="484" refreshError="1"/>
      <sheetData sheetId="485" refreshError="1"/>
      <sheetData sheetId="486" refreshError="1"/>
      <sheetData sheetId="487" refreshError="1"/>
      <sheetData sheetId="488" refreshError="1"/>
      <sheetData sheetId="489" refreshError="1"/>
      <sheetData sheetId="490" refreshError="1"/>
      <sheetData sheetId="491" refreshError="1"/>
      <sheetData sheetId="492" refreshError="1"/>
      <sheetData sheetId="493" refreshError="1"/>
      <sheetData sheetId="494" refreshError="1"/>
      <sheetData sheetId="495" refreshError="1"/>
      <sheetData sheetId="496" refreshError="1"/>
      <sheetData sheetId="497" refreshError="1"/>
      <sheetData sheetId="498" refreshError="1"/>
      <sheetData sheetId="499" refreshError="1"/>
      <sheetData sheetId="500" refreshError="1"/>
      <sheetData sheetId="501" refreshError="1"/>
      <sheetData sheetId="502" refreshError="1"/>
      <sheetData sheetId="503" refreshError="1"/>
      <sheetData sheetId="504" refreshError="1"/>
      <sheetData sheetId="505" refreshError="1"/>
      <sheetData sheetId="506" refreshError="1"/>
      <sheetData sheetId="507" refreshError="1"/>
      <sheetData sheetId="508" refreshError="1"/>
      <sheetData sheetId="509" refreshError="1"/>
      <sheetData sheetId="510" refreshError="1"/>
      <sheetData sheetId="511" refreshError="1"/>
      <sheetData sheetId="512" refreshError="1"/>
      <sheetData sheetId="513" refreshError="1"/>
      <sheetData sheetId="514" refreshError="1"/>
      <sheetData sheetId="515" refreshError="1"/>
      <sheetData sheetId="516" refreshError="1"/>
      <sheetData sheetId="517" refreshError="1"/>
      <sheetData sheetId="518" refreshError="1"/>
      <sheetData sheetId="519" refreshError="1"/>
      <sheetData sheetId="520" refreshError="1"/>
      <sheetData sheetId="521" refreshError="1"/>
      <sheetData sheetId="522" refreshError="1"/>
      <sheetData sheetId="523" refreshError="1"/>
      <sheetData sheetId="524" refreshError="1"/>
      <sheetData sheetId="525" refreshError="1"/>
      <sheetData sheetId="526" refreshError="1"/>
      <sheetData sheetId="527" refreshError="1"/>
      <sheetData sheetId="528" refreshError="1"/>
      <sheetData sheetId="529" refreshError="1"/>
      <sheetData sheetId="530" refreshError="1"/>
      <sheetData sheetId="531" refreshError="1"/>
      <sheetData sheetId="532" refreshError="1"/>
      <sheetData sheetId="533" refreshError="1"/>
      <sheetData sheetId="534" refreshError="1"/>
      <sheetData sheetId="535" refreshError="1"/>
      <sheetData sheetId="536" refreshError="1"/>
      <sheetData sheetId="537"/>
      <sheetData sheetId="538"/>
      <sheetData sheetId="539"/>
      <sheetData sheetId="540"/>
      <sheetData sheetId="541"/>
      <sheetData sheetId="542"/>
      <sheetData sheetId="543"/>
      <sheetData sheetId="544"/>
      <sheetData sheetId="545"/>
      <sheetData sheetId="546"/>
      <sheetData sheetId="547"/>
      <sheetData sheetId="548"/>
      <sheetData sheetId="549"/>
      <sheetData sheetId="550"/>
      <sheetData sheetId="551"/>
      <sheetData sheetId="552"/>
      <sheetData sheetId="553"/>
      <sheetData sheetId="554"/>
      <sheetData sheetId="555"/>
      <sheetData sheetId="556"/>
      <sheetData sheetId="557" refreshError="1"/>
      <sheetData sheetId="558" refreshError="1"/>
      <sheetData sheetId="559" refreshError="1"/>
      <sheetData sheetId="560" refreshError="1"/>
    </sheetDataSet>
  </externalBook>
</externalLink>
</file>

<file path=xl/externalLinks/externalLink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갑지"/>
      <sheetName val="#REF"/>
      <sheetName val="설계내역서"/>
      <sheetName val="현장경비"/>
      <sheetName val="단가"/>
      <sheetName val="교대(A1-A2)"/>
      <sheetName val="내역서"/>
      <sheetName val="대비"/>
      <sheetName val="공사개요"/>
      <sheetName val="Dae_Jiju"/>
      <sheetName val="Sikje_ingun"/>
      <sheetName val="TREE_D"/>
      <sheetName val="일위대가"/>
      <sheetName val="실행내역"/>
      <sheetName val="교대(A1)"/>
      <sheetName val="견적의뢰서"/>
      <sheetName val="배수공"/>
      <sheetName val="집계표"/>
      <sheetName val="건축내역"/>
      <sheetName val="재료비"/>
      <sheetName val="총괄내역서"/>
      <sheetName val="시공여유율"/>
      <sheetName val="Sheet17"/>
      <sheetName val="Sheet1 (2)"/>
      <sheetName val="가격조사서"/>
      <sheetName val="사용성검토"/>
      <sheetName val="해평견적"/>
      <sheetName val="물가변동 총괄서"/>
      <sheetName val="수량조서(신)"/>
      <sheetName val="금액내역서"/>
      <sheetName val="실행철강하도"/>
      <sheetName val="BID"/>
      <sheetName val="제잡비"/>
      <sheetName val="별표총괄"/>
      <sheetName val="EUL"/>
      <sheetName val="7.1유효폭"/>
      <sheetName val="일H35Y4"/>
      <sheetName val="노임"/>
      <sheetName val="청천내"/>
      <sheetName val="공종별"/>
      <sheetName val="대림경상68억"/>
      <sheetName val="부하(성남)"/>
      <sheetName val="뚝토공"/>
      <sheetName val="공통가설"/>
      <sheetName val="공사비총괄표"/>
      <sheetName val="도시가스현황"/>
      <sheetName val="내역"/>
      <sheetName val="간접"/>
      <sheetName val="단위단가"/>
      <sheetName val="중기사용료"/>
      <sheetName val="제수"/>
      <sheetName val="공기"/>
      <sheetName val="인건비"/>
      <sheetName val="설계조건"/>
      <sheetName val="Sheet1"/>
      <sheetName val="장비집계"/>
      <sheetName val="양수장(기계)"/>
      <sheetName val="MIJIBI"/>
      <sheetName val="증감내역서"/>
      <sheetName val="노무비계"/>
      <sheetName val="저"/>
      <sheetName val="현황산출서"/>
      <sheetName val="기초1"/>
      <sheetName val="프랜트면허"/>
      <sheetName val="토목주소"/>
      <sheetName val="Sheet3"/>
      <sheetName val="조명시설"/>
      <sheetName val="본선 토공 분배표"/>
      <sheetName val="방배동내역(리라)"/>
      <sheetName val="건축공사집계표"/>
      <sheetName val="방배동내역 (총괄)"/>
      <sheetName val="부대공사총괄"/>
      <sheetName val="낙찰표"/>
      <sheetName val="허용전류-IEC"/>
      <sheetName val="허용전류-IEC DATA"/>
      <sheetName val="취수탑"/>
      <sheetName val="부속동"/>
      <sheetName val="ASALTOTA"/>
      <sheetName val="인사자료총집계"/>
      <sheetName val="TEST1"/>
      <sheetName val="평가데이터"/>
      <sheetName val="EQUIP LIST"/>
      <sheetName val="수량집계"/>
      <sheetName val="기본단가"/>
      <sheetName val="DATE"/>
      <sheetName val="새공통"/>
      <sheetName val="대전-교대(A1-A2)"/>
      <sheetName val="맨홀수량"/>
      <sheetName val="현장관리비 산출내역"/>
      <sheetName val="노임단가"/>
      <sheetName val="36+45-113-18+19+20I"/>
      <sheetName val="현장관리비"/>
      <sheetName val="정부노임단가"/>
      <sheetName val="동력부하계산"/>
      <sheetName val="경비"/>
      <sheetName val="부하계산서"/>
      <sheetName val="노무비단가"/>
      <sheetName val="단면치수"/>
      <sheetName val="데이타"/>
      <sheetName val="물량"/>
      <sheetName val="3.공통공사대비"/>
      <sheetName val="변경내역대비표(2)"/>
      <sheetName val="단면 (2)"/>
      <sheetName val="도급"/>
      <sheetName val="수량3"/>
      <sheetName val="토공 갑지"/>
      <sheetName val="BOX 본체"/>
      <sheetName val="원형1호맨홀토공수량"/>
      <sheetName val="특수선일위대가"/>
      <sheetName val="장비내역서"/>
      <sheetName val="장비"/>
      <sheetName val="산근1"/>
      <sheetName val="노무"/>
      <sheetName val="자재"/>
      <sheetName val="구조물철거타공정이월"/>
      <sheetName val="MAT"/>
      <sheetName val="공사비예산서(토목분)"/>
      <sheetName val="갑지1"/>
      <sheetName val="방배동내역(한영)"/>
      <sheetName val="토사(PE)"/>
      <sheetName val="구조물견적"/>
      <sheetName val="물가시세"/>
      <sheetName val="자료"/>
      <sheetName val="Y-WORK"/>
      <sheetName val="INPUT"/>
      <sheetName val="갑지(추정)"/>
      <sheetName val="JUCKEYK"/>
      <sheetName val="공문"/>
      <sheetName val="D01"/>
      <sheetName val="D02"/>
      <sheetName val="출자한도"/>
      <sheetName val="침하계"/>
      <sheetName val="대로근거"/>
      <sheetName val="중로근거"/>
      <sheetName val="기계경비일람"/>
      <sheetName val="경비2내역"/>
      <sheetName val="을 2"/>
      <sheetName val="을 1"/>
      <sheetName val="찍기"/>
      <sheetName val="별표"/>
      <sheetName val="자재조사표"/>
      <sheetName val="총괄표"/>
      <sheetName val="000000"/>
      <sheetName val="1,2,3,4,5단위수량"/>
      <sheetName val="일위대가표"/>
      <sheetName val="CTEMCOST"/>
      <sheetName val="바닥판"/>
      <sheetName val="설계개요"/>
      <sheetName val="예가표"/>
      <sheetName val="CIVIL"/>
      <sheetName val="단가비교표"/>
      <sheetName val="지급자재"/>
      <sheetName val="총공사내역서"/>
      <sheetName val="건축공사실행"/>
      <sheetName val="자재단가"/>
      <sheetName val="D-3109"/>
      <sheetName val="ABUT수량-A1"/>
      <sheetName val="1.취수장"/>
      <sheetName val="변수데이타"/>
      <sheetName val="제경비"/>
      <sheetName val="실적"/>
      <sheetName val="입력(K0)"/>
      <sheetName val="노무비"/>
      <sheetName val="Sheet1_(2)"/>
      <sheetName val="물가변동_총괄서"/>
      <sheetName val="방배동내역_(총괄)"/>
      <sheetName val="허용전류-IEC_DATA"/>
      <sheetName val="7_1유효폭"/>
      <sheetName val="현장관리비_산출내역"/>
      <sheetName val="본선_토공_분배표"/>
      <sheetName val="EQUIP_LIST"/>
      <sheetName val="단면_(2)"/>
      <sheetName val="1-1"/>
      <sheetName val="내역1"/>
      <sheetName val="주식"/>
      <sheetName val="6호기"/>
      <sheetName val="전기"/>
      <sheetName val="9811"/>
      <sheetName val="Sheet5"/>
      <sheetName val="영동(D)"/>
      <sheetName val="설계흐름도"/>
      <sheetName val="입찰안"/>
      <sheetName val="차액보증"/>
      <sheetName val="각사별공사비분개 "/>
      <sheetName val="터널전기"/>
      <sheetName val="단가조사표"/>
      <sheetName val="기계경비(시간당)"/>
      <sheetName val="램머"/>
      <sheetName val="해외법인"/>
      <sheetName val="L-type"/>
      <sheetName val="수량산출"/>
      <sheetName val="표지"/>
      <sheetName val="발생토"/>
      <sheetName val="SG"/>
      <sheetName val="자재수량"/>
      <sheetName val="마감사양"/>
      <sheetName val="터널조도"/>
      <sheetName val="적용률"/>
      <sheetName val="6PILE  (돌출)"/>
      <sheetName val="식재인부"/>
      <sheetName val="정SW_원_"/>
      <sheetName val="기성집계"/>
      <sheetName val="공내역서"/>
      <sheetName val="일년TOTAL"/>
      <sheetName val="연돌일위집계"/>
      <sheetName val=" "/>
      <sheetName val="WORK"/>
      <sheetName val="간접비"/>
      <sheetName val="유기공정"/>
      <sheetName val="Sheet2"/>
      <sheetName val="COVER-P"/>
      <sheetName val="결재갑지"/>
      <sheetName val="일위대가(건축)"/>
      <sheetName val="표준건축비"/>
      <sheetName val="2006납품"/>
      <sheetName val="S1"/>
      <sheetName val="붙임5"/>
      <sheetName val="작업방"/>
      <sheetName val="총괄k"/>
      <sheetName val="개요"/>
      <sheetName val="전체"/>
      <sheetName val="공문(신)"/>
      <sheetName val="3련 BOX"/>
      <sheetName val="안전건강연금"/>
      <sheetName val="건축실적"/>
      <sheetName val="고용퇴직"/>
      <sheetName val="입력"/>
      <sheetName val="기계실적"/>
      <sheetName val="물가기준년"/>
      <sheetName val="노임산재"/>
      <sheetName val="장비기준"/>
      <sheetName val="조경수목"/>
      <sheetName val="토목실적"/>
      <sheetName val="산출금액내역"/>
      <sheetName val="70%"/>
      <sheetName val="견적대비표"/>
      <sheetName val="TB-내역서"/>
      <sheetName val="9GNG운반"/>
      <sheetName val="Pier 3"/>
      <sheetName val="용수간선"/>
      <sheetName val="간선계산"/>
      <sheetName val="BOX(1.5X1.5)"/>
      <sheetName val="1호맨홀토공"/>
      <sheetName val="수목단가"/>
      <sheetName val="시설수량표"/>
      <sheetName val="기초단가"/>
      <sheetName val="조건표"/>
      <sheetName val="노임이"/>
      <sheetName val="을"/>
      <sheetName val="와동25-3(변경)"/>
      <sheetName val="JUCK"/>
      <sheetName val="자재입고내역"/>
      <sheetName val="노임대장(지역주민)"/>
      <sheetName val="노임대장(철근)"/>
      <sheetName val="노임대장(목수)"/>
      <sheetName val="(구조물용역-가람)"/>
      <sheetName val="노임대장(용역-가람)남자"/>
      <sheetName val="노임대장(용역-가람)여자"/>
      <sheetName val="노임대장(방수공)"/>
      <sheetName val="Tender"/>
      <sheetName val="기성금내역서"/>
      <sheetName val="자바라1"/>
      <sheetName val="해외 연수비용 계산-삭제"/>
      <sheetName val="해외 기술훈련비 (합계)"/>
      <sheetName val="소요자재"/>
      <sheetName val="노무산출서"/>
      <sheetName val="기기리스트"/>
      <sheetName val="금융비용"/>
      <sheetName val="정렬"/>
      <sheetName val="배명(단가)"/>
      <sheetName val="FORM-0"/>
      <sheetName val="Sheet4"/>
      <sheetName val="기초"/>
      <sheetName val="수량집계표"/>
      <sheetName val="공종별수량집계"/>
      <sheetName val="관로토공"/>
      <sheetName val="적용단가"/>
      <sheetName val="현장지지물물량"/>
      <sheetName val="철거산출근거"/>
      <sheetName val="계수시트"/>
      <sheetName val="단위중기"/>
      <sheetName val="시설일위"/>
      <sheetName val="식재수량표"/>
      <sheetName val="식재일위"/>
      <sheetName val="K55수출"/>
      <sheetName val="c_balju"/>
      <sheetName val="1공구 건정토건 토공"/>
      <sheetName val="원가계산"/>
      <sheetName val="원가계산서(남측)"/>
      <sheetName val="암거날개벽"/>
      <sheetName val="U-TYPE(1)"/>
      <sheetName val="맨홀토공산출"/>
      <sheetName val="부도어음"/>
      <sheetName val="골조시행"/>
      <sheetName val="신천교(음성)"/>
      <sheetName val="7-3단면_상시"/>
      <sheetName val="매립"/>
      <sheetName val="WEON"/>
      <sheetName val="T기성9605"/>
      <sheetName val="2000년1차"/>
      <sheetName val="품셈TABLE"/>
      <sheetName val="중기일위대가"/>
      <sheetName val="옹벽(수량)"/>
      <sheetName val="12호기내역서(건축분)"/>
      <sheetName val="결과조달"/>
      <sheetName val="Sheet6"/>
      <sheetName val="공사내역"/>
      <sheetName val="2"/>
      <sheetName val="가제당공사비"/>
      <sheetName val="기초처리공사비"/>
      <sheetName val="복통공사비"/>
      <sheetName val="본제당공사비"/>
      <sheetName val="시험비"/>
      <sheetName val="자재대"/>
      <sheetName val="중기운반비"/>
      <sheetName val="진입도로공사비"/>
      <sheetName val="취수탑공사비"/>
      <sheetName val="토취장복구"/>
      <sheetName val="산출근거"/>
      <sheetName val="영업2"/>
      <sheetName val="수정2"/>
      <sheetName val="옹벽수량집계"/>
      <sheetName val="1SPAN"/>
      <sheetName val="TYPE A"/>
      <sheetName val="기둥(원형)"/>
      <sheetName val="Baby일위대가"/>
      <sheetName val="외자배분"/>
      <sheetName val="외자내역"/>
      <sheetName val="산출내역서집계표"/>
      <sheetName val="시설물일위"/>
      <sheetName val="목표세부명세"/>
      <sheetName val="설비원가"/>
      <sheetName val="구성비"/>
      <sheetName val="NM2"/>
      <sheetName val="NW1"/>
      <sheetName val="NW2"/>
      <sheetName val="PW3"/>
      <sheetName val="PW4"/>
      <sheetName val="SC1"/>
      <sheetName val="DNW"/>
      <sheetName val="N+"/>
      <sheetName val="NE"/>
      <sheetName val="P+"/>
      <sheetName val="PE"/>
      <sheetName val="PM"/>
      <sheetName val="TR"/>
      <sheetName val="기경집계"/>
      <sheetName val="5사남"/>
      <sheetName val="설계기준"/>
      <sheetName val="간접1"/>
      <sheetName val="1ST"/>
      <sheetName val="Total"/>
      <sheetName val="장비투입 (2)"/>
      <sheetName val="일위대가목차"/>
      <sheetName val="1안98Billing"/>
      <sheetName val="수량명세서"/>
      <sheetName val="실시공"/>
      <sheetName val="단가산출1"/>
      <sheetName val="단가산출2"/>
      <sheetName val="조내역"/>
      <sheetName val="날개벽(시점좌측)"/>
      <sheetName val="참조"/>
      <sheetName val="단기차입금"/>
      <sheetName val="국공유지및사유지"/>
      <sheetName val="날개벽수량표"/>
      <sheetName val="광산내역"/>
      <sheetName val="방송(체육관)"/>
      <sheetName val="Sheet1_(2)1"/>
      <sheetName val="방배동내역_(총괄)1"/>
      <sheetName val="물가변동_총괄서1"/>
      <sheetName val="허용전류-IEC_DATA1"/>
      <sheetName val="7_1유효폭1"/>
      <sheetName val="단면_(2)1"/>
      <sheetName val="EQUIP_LIST1"/>
      <sheetName val="현장관리비_산출내역1"/>
      <sheetName val="본선_토공_분배표1"/>
      <sheetName val="3_공통공사대비"/>
      <sheetName val="을_2"/>
      <sheetName val="을_1"/>
      <sheetName val="토공_갑지"/>
      <sheetName val="BOX_본체"/>
      <sheetName val="Pier_3"/>
      <sheetName val="각사별공사비분개_"/>
      <sheetName val="_"/>
      <sheetName val="6PILE__(돌출)"/>
      <sheetName val="1_취수장"/>
      <sheetName val="3련_BOX"/>
      <sheetName val="해외_연수비용_계산-삭제"/>
      <sheetName val="해외_기술훈련비_(합계)"/>
      <sheetName val="부대내역"/>
      <sheetName val="일위대가(가설)"/>
      <sheetName val="Man Hole"/>
      <sheetName val="L형옹벽단위수량(35)"/>
      <sheetName val="L형옹벽단위수량(25)"/>
      <sheetName val="포장물량집계"/>
      <sheetName val="9"/>
      <sheetName val="2000년 공정표"/>
      <sheetName val="수문보고"/>
      <sheetName val="건축"/>
      <sheetName val="CC16-내역서"/>
      <sheetName val="장문교(대전)"/>
      <sheetName val="메서,변+증"/>
      <sheetName val="경영상태"/>
      <sheetName val="96까지"/>
      <sheetName val="97년"/>
      <sheetName val="98이후"/>
      <sheetName val="1.설계조건"/>
      <sheetName val="#10거푸집유로폼(0~7m)"/>
      <sheetName val="상부하중"/>
      <sheetName val="풍하중1"/>
      <sheetName val="예산총괄표"/>
      <sheetName val="C &amp; G RHS"/>
      <sheetName val="5.3 단면가정"/>
      <sheetName val="기성내역"/>
      <sheetName val="건축공사요약표"/>
      <sheetName val="집계내역서(가압장)"/>
      <sheetName val="흐름도"/>
      <sheetName val="유용원석량소요시기검토안"/>
      <sheetName val="1차설계변경내역"/>
      <sheetName val="공사수행방안"/>
      <sheetName val="단면가정"/>
      <sheetName val="내역서 "/>
      <sheetName val="조경"/>
      <sheetName val="토공사(단지)"/>
      <sheetName val="EKOG10건축"/>
      <sheetName val="시추주상도"/>
      <sheetName val="백암비스타내역"/>
      <sheetName val="지질조사분석"/>
      <sheetName val="ITB COST"/>
      <sheetName val="BSD (2)"/>
      <sheetName val="DATA"/>
      <sheetName val="공내역"/>
      <sheetName val="토목품셈"/>
      <sheetName val="제품"/>
      <sheetName val="CLAUSE"/>
      <sheetName val="CATCH BASIN"/>
      <sheetName val="COPING"/>
      <sheetName val="guard(mac)"/>
      <sheetName val="입출재고현황 (2)"/>
      <sheetName val="CODE"/>
      <sheetName val="실행대비"/>
      <sheetName val="손익분석"/>
      <sheetName val="SLAB&quot;1&quot;"/>
      <sheetName val="유림골조"/>
      <sheetName val="투자효율분석"/>
      <sheetName val="설계명세서"/>
      <sheetName val="기지국"/>
      <sheetName val="DANGA"/>
      <sheetName val="전기일위대가"/>
      <sheetName val="신림자금"/>
      <sheetName val="수질정화시설"/>
      <sheetName val="원가1(기계)"/>
      <sheetName val="신우"/>
      <sheetName val="과천MAIN"/>
      <sheetName val="간지"/>
      <sheetName val="식재"/>
      <sheetName val="시설물"/>
      <sheetName val="식재출력용"/>
      <sheetName val="유지관리"/>
      <sheetName val="물량표"/>
      <sheetName val="변경원가서갑"/>
      <sheetName val="COVER"/>
      <sheetName val="수리결과"/>
      <sheetName val="단위수량"/>
      <sheetName val="°©Áö"/>
      <sheetName val="선로정수계산"/>
      <sheetName val="1.토공"/>
      <sheetName val="TYPE-A"/>
      <sheetName val="설계서"/>
      <sheetName val="CON포장수량"/>
      <sheetName val="ACUNIT"/>
      <sheetName val="CONUNIT"/>
      <sheetName val="포장공"/>
      <sheetName val="화전내"/>
      <sheetName val="2000용수잠관-수량집계"/>
      <sheetName val="jobhist"/>
      <sheetName val="변경내역"/>
      <sheetName val="L_type"/>
      <sheetName val="은행"/>
      <sheetName val="철근단면적"/>
      <sheetName val="개산공사비"/>
      <sheetName val="증가분"/>
      <sheetName val="증가수정"/>
      <sheetName val="문의사항"/>
      <sheetName val="수수료율표"/>
      <sheetName val="토공산출(주차장)"/>
      <sheetName val="목록"/>
      <sheetName val="품셈기준"/>
      <sheetName val="교대시점"/>
      <sheetName val="비탈면보호공수량산출"/>
      <sheetName val="F4-F7"/>
      <sheetName val="입찰내역"/>
      <sheetName val="수량산출서-2"/>
      <sheetName val="깨기"/>
      <sheetName val="Process Piping"/>
      <sheetName val="BQ(실행)"/>
      <sheetName val="토목-물가"/>
      <sheetName val="WEIGHT LIST"/>
      <sheetName val="POL6차-PIPING"/>
      <sheetName val="산#2-1 (2)"/>
      <sheetName val="산#3-1"/>
      <sheetName val="업무처리전"/>
      <sheetName val="MOTOR"/>
      <sheetName val="교각계산"/>
      <sheetName val="STRA2"/>
      <sheetName val="증감대비"/>
      <sheetName val="관로토공집계표"/>
      <sheetName val="설산1.나"/>
      <sheetName val="본사S"/>
      <sheetName val="상행-교대(A1-A2)"/>
      <sheetName val="FAB별"/>
      <sheetName val="전라자금"/>
      <sheetName val="9509"/>
      <sheetName val="총괄"/>
      <sheetName val="960318-1"/>
      <sheetName val="기성신청"/>
      <sheetName val="내역서(기성청구)"/>
      <sheetName val="설비"/>
      <sheetName val="200"/>
      <sheetName val="공통자료"/>
      <sheetName val="산출2-기기동력"/>
      <sheetName val="당초"/>
      <sheetName val="관급자재집계표"/>
      <sheetName val="배수유공블럭"/>
      <sheetName val="교각1"/>
      <sheetName val="공사비집계"/>
      <sheetName val="40총괄"/>
      <sheetName val="40집계"/>
      <sheetName val="말뚝지지력산정"/>
      <sheetName val="ELECTRIC"/>
      <sheetName val="SCHEDULE"/>
      <sheetName val="C-직노1"/>
      <sheetName val="data2"/>
      <sheetName val="단가 "/>
      <sheetName val="일위대가 (PM)"/>
      <sheetName val="S003031"/>
      <sheetName val="여과지동"/>
      <sheetName val="기초자료"/>
      <sheetName val="A-4"/>
      <sheetName val="기성내역서"/>
      <sheetName val="2F 회의실견적(5_14 일대)"/>
      <sheetName val="일위대가(계측기설치)"/>
      <sheetName val="하수BOX이설"/>
      <sheetName val="자료입력"/>
      <sheetName val="수목표준대가"/>
      <sheetName val="할증"/>
      <sheetName val="방조제+선착장+배수갑문+부대공+1-2방조제"/>
      <sheetName val="hvac(제어동)"/>
      <sheetName val="계산근거"/>
      <sheetName val="plan&amp;section of foundation"/>
      <sheetName val="design criteria"/>
      <sheetName val="인건-측정"/>
      <sheetName val="__"/>
      <sheetName val="산출3-유도등"/>
      <sheetName val="산출2-동력"/>
      <sheetName val="산출2-피뢰침"/>
      <sheetName val="덤프"/>
      <sheetName val="252K444"/>
      <sheetName val="견적990322"/>
      <sheetName val="원형맨홀수량"/>
      <sheetName val="woo(mac)"/>
      <sheetName val="archi(본사)"/>
      <sheetName val="교통신호등"/>
      <sheetName val="조명율표"/>
      <sheetName val="터파기및재료"/>
      <sheetName val="CAL"/>
      <sheetName val="차도조도계산"/>
      <sheetName val="SPEC"/>
      <sheetName val="DC-2303"/>
      <sheetName val="O＆P"/>
      <sheetName val="결재판(삭제하지말아주세요)"/>
      <sheetName val="예가대비"/>
      <sheetName val="성곽내역서"/>
      <sheetName val="FB25JN"/>
      <sheetName val="공종별집계표"/>
      <sheetName val="공통비(전체)"/>
      <sheetName val="2연BOX"/>
      <sheetName val="충주"/>
      <sheetName val="S12"/>
      <sheetName val="S9"/>
      <sheetName val="S14"/>
      <sheetName val="철골공사"/>
      <sheetName val="산출서양식01"/>
      <sheetName val="공사원가"/>
      <sheetName val="Koreasea"/>
      <sheetName val="TYPE-1"/>
      <sheetName val="집1"/>
      <sheetName val="철근총괄집계표"/>
      <sheetName val="개화1교"/>
      <sheetName val="자재 집계표"/>
      <sheetName val="Sheet1_(2)2"/>
      <sheetName val="물가변동_총괄서2"/>
      <sheetName val="방배동내역_(총괄)2"/>
      <sheetName val="허용전류-IEC_DATA2"/>
      <sheetName val="본선_토공_분배표2"/>
      <sheetName val="EQUIP_LIST2"/>
      <sheetName val="7_1유효폭2"/>
      <sheetName val="현장관리비_산출내역2"/>
      <sheetName val="3_공통공사대비1"/>
      <sheetName val="단면_(2)2"/>
      <sheetName val="토공_갑지1"/>
      <sheetName val="BOX_본체1"/>
      <sheetName val="각사별공사비분개_1"/>
      <sheetName val="을_21"/>
      <sheetName val="을_11"/>
      <sheetName val="Pier_31"/>
      <sheetName val="1_취수장1"/>
      <sheetName val="_1"/>
      <sheetName val="6PILE__(돌출)1"/>
      <sheetName val="해외_연수비용_계산-삭제1"/>
      <sheetName val="해외_기술훈련비_(합계)1"/>
      <sheetName val="3련_BOX1"/>
      <sheetName val="TYPE_A"/>
      <sheetName val="BOX(1_5X1_5)"/>
      <sheetName val="2000년_공정표"/>
      <sheetName val="장비투입_(2)"/>
      <sheetName val="1_설계조건"/>
      <sheetName val="C_&amp;_G_RHS"/>
      <sheetName val="1공구_건정토건_토공"/>
      <sheetName val="5_3_단면가정"/>
      <sheetName val="내역서_"/>
      <sheetName val="ITB_COST"/>
      <sheetName val="BSD_(2)"/>
    </sheetNames>
    <sheetDataSet>
      <sheetData sheetId="0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 refreshError="1"/>
      <sheetData sheetId="200" refreshError="1"/>
      <sheetData sheetId="201" refreshError="1"/>
      <sheetData sheetId="202" refreshError="1"/>
      <sheetData sheetId="203" refreshError="1"/>
      <sheetData sheetId="204" refreshError="1"/>
      <sheetData sheetId="205" refreshError="1"/>
      <sheetData sheetId="206" refreshError="1"/>
      <sheetData sheetId="207" refreshError="1"/>
      <sheetData sheetId="208" refreshError="1"/>
      <sheetData sheetId="209" refreshError="1"/>
      <sheetData sheetId="210" refreshError="1"/>
      <sheetData sheetId="211" refreshError="1"/>
      <sheetData sheetId="212" refreshError="1"/>
      <sheetData sheetId="213" refreshError="1"/>
      <sheetData sheetId="214" refreshError="1"/>
      <sheetData sheetId="215" refreshError="1"/>
      <sheetData sheetId="216" refreshError="1"/>
      <sheetData sheetId="217" refreshError="1"/>
      <sheetData sheetId="218" refreshError="1"/>
      <sheetData sheetId="219" refreshError="1"/>
      <sheetData sheetId="220" refreshError="1"/>
      <sheetData sheetId="221" refreshError="1"/>
      <sheetData sheetId="222" refreshError="1"/>
      <sheetData sheetId="223" refreshError="1"/>
      <sheetData sheetId="224" refreshError="1"/>
      <sheetData sheetId="225" refreshError="1"/>
      <sheetData sheetId="226" refreshError="1"/>
      <sheetData sheetId="227" refreshError="1"/>
      <sheetData sheetId="228" refreshError="1"/>
      <sheetData sheetId="229" refreshError="1"/>
      <sheetData sheetId="230" refreshError="1"/>
      <sheetData sheetId="231" refreshError="1"/>
      <sheetData sheetId="232" refreshError="1"/>
      <sheetData sheetId="233" refreshError="1"/>
      <sheetData sheetId="234" refreshError="1"/>
      <sheetData sheetId="235" refreshError="1"/>
      <sheetData sheetId="236" refreshError="1"/>
      <sheetData sheetId="237" refreshError="1"/>
      <sheetData sheetId="238" refreshError="1"/>
      <sheetData sheetId="239" refreshError="1"/>
      <sheetData sheetId="240" refreshError="1"/>
      <sheetData sheetId="241" refreshError="1"/>
      <sheetData sheetId="242" refreshError="1"/>
      <sheetData sheetId="243" refreshError="1"/>
      <sheetData sheetId="244" refreshError="1"/>
      <sheetData sheetId="245" refreshError="1"/>
      <sheetData sheetId="246" refreshError="1"/>
      <sheetData sheetId="247" refreshError="1"/>
      <sheetData sheetId="248" refreshError="1"/>
      <sheetData sheetId="249" refreshError="1"/>
      <sheetData sheetId="250" refreshError="1"/>
      <sheetData sheetId="251" refreshError="1"/>
      <sheetData sheetId="252" refreshError="1"/>
      <sheetData sheetId="253" refreshError="1"/>
      <sheetData sheetId="254" refreshError="1"/>
      <sheetData sheetId="255" refreshError="1"/>
      <sheetData sheetId="256" refreshError="1"/>
      <sheetData sheetId="257" refreshError="1"/>
      <sheetData sheetId="258" refreshError="1"/>
      <sheetData sheetId="259" refreshError="1"/>
      <sheetData sheetId="260" refreshError="1"/>
      <sheetData sheetId="261" refreshError="1"/>
      <sheetData sheetId="262" refreshError="1"/>
      <sheetData sheetId="263" refreshError="1"/>
      <sheetData sheetId="264" refreshError="1"/>
      <sheetData sheetId="265" refreshError="1"/>
      <sheetData sheetId="266" refreshError="1"/>
      <sheetData sheetId="267" refreshError="1"/>
      <sheetData sheetId="268" refreshError="1"/>
      <sheetData sheetId="269" refreshError="1"/>
      <sheetData sheetId="270" refreshError="1"/>
      <sheetData sheetId="271" refreshError="1"/>
      <sheetData sheetId="272" refreshError="1"/>
      <sheetData sheetId="273" refreshError="1"/>
      <sheetData sheetId="274" refreshError="1"/>
      <sheetData sheetId="275" refreshError="1"/>
      <sheetData sheetId="276" refreshError="1"/>
      <sheetData sheetId="277" refreshError="1"/>
      <sheetData sheetId="278" refreshError="1"/>
      <sheetData sheetId="279" refreshError="1"/>
      <sheetData sheetId="280" refreshError="1"/>
      <sheetData sheetId="281" refreshError="1"/>
      <sheetData sheetId="282" refreshError="1"/>
      <sheetData sheetId="283" refreshError="1"/>
      <sheetData sheetId="284" refreshError="1"/>
      <sheetData sheetId="285" refreshError="1"/>
      <sheetData sheetId="286" refreshError="1"/>
      <sheetData sheetId="287" refreshError="1"/>
      <sheetData sheetId="288" refreshError="1"/>
      <sheetData sheetId="289" refreshError="1"/>
      <sheetData sheetId="290" refreshError="1"/>
      <sheetData sheetId="291" refreshError="1"/>
      <sheetData sheetId="292" refreshError="1"/>
      <sheetData sheetId="293" refreshError="1"/>
      <sheetData sheetId="294" refreshError="1"/>
      <sheetData sheetId="295" refreshError="1"/>
      <sheetData sheetId="296" refreshError="1"/>
      <sheetData sheetId="297" refreshError="1"/>
      <sheetData sheetId="298" refreshError="1"/>
      <sheetData sheetId="299" refreshError="1"/>
      <sheetData sheetId="300" refreshError="1"/>
      <sheetData sheetId="301" refreshError="1"/>
      <sheetData sheetId="302" refreshError="1"/>
      <sheetData sheetId="303" refreshError="1"/>
      <sheetData sheetId="304" refreshError="1"/>
      <sheetData sheetId="305" refreshError="1"/>
      <sheetData sheetId="306" refreshError="1"/>
      <sheetData sheetId="307" refreshError="1"/>
      <sheetData sheetId="308" refreshError="1"/>
      <sheetData sheetId="309" refreshError="1"/>
      <sheetData sheetId="310" refreshError="1"/>
      <sheetData sheetId="311" refreshError="1"/>
      <sheetData sheetId="312" refreshError="1"/>
      <sheetData sheetId="313" refreshError="1"/>
      <sheetData sheetId="314" refreshError="1"/>
      <sheetData sheetId="315" refreshError="1"/>
      <sheetData sheetId="316" refreshError="1"/>
      <sheetData sheetId="317" refreshError="1"/>
      <sheetData sheetId="318" refreshError="1"/>
      <sheetData sheetId="319" refreshError="1"/>
      <sheetData sheetId="320" refreshError="1"/>
      <sheetData sheetId="321" refreshError="1"/>
      <sheetData sheetId="322" refreshError="1"/>
      <sheetData sheetId="323" refreshError="1"/>
      <sheetData sheetId="324" refreshError="1"/>
      <sheetData sheetId="325" refreshError="1"/>
      <sheetData sheetId="326" refreshError="1"/>
      <sheetData sheetId="327" refreshError="1"/>
      <sheetData sheetId="328" refreshError="1"/>
      <sheetData sheetId="329" refreshError="1"/>
      <sheetData sheetId="330" refreshError="1"/>
      <sheetData sheetId="331" refreshError="1"/>
      <sheetData sheetId="332" refreshError="1"/>
      <sheetData sheetId="333" refreshError="1"/>
      <sheetData sheetId="334" refreshError="1"/>
      <sheetData sheetId="335" refreshError="1"/>
      <sheetData sheetId="336" refreshError="1"/>
      <sheetData sheetId="337" refreshError="1"/>
      <sheetData sheetId="338" refreshError="1"/>
      <sheetData sheetId="339" refreshError="1"/>
      <sheetData sheetId="340" refreshError="1"/>
      <sheetData sheetId="341" refreshError="1"/>
      <sheetData sheetId="342" refreshError="1"/>
      <sheetData sheetId="343" refreshError="1"/>
      <sheetData sheetId="344" refreshError="1"/>
      <sheetData sheetId="345" refreshError="1"/>
      <sheetData sheetId="346" refreshError="1"/>
      <sheetData sheetId="347" refreshError="1"/>
      <sheetData sheetId="348" refreshError="1"/>
      <sheetData sheetId="349" refreshError="1"/>
      <sheetData sheetId="350" refreshError="1"/>
      <sheetData sheetId="351" refreshError="1"/>
      <sheetData sheetId="352" refreshError="1"/>
      <sheetData sheetId="353" refreshError="1"/>
      <sheetData sheetId="354" refreshError="1"/>
      <sheetData sheetId="355" refreshError="1"/>
      <sheetData sheetId="356" refreshError="1"/>
      <sheetData sheetId="357" refreshError="1"/>
      <sheetData sheetId="358" refreshError="1"/>
      <sheetData sheetId="359" refreshError="1"/>
      <sheetData sheetId="360" refreshError="1"/>
      <sheetData sheetId="361" refreshError="1"/>
      <sheetData sheetId="362" refreshError="1"/>
      <sheetData sheetId="363" refreshError="1"/>
      <sheetData sheetId="364" refreshError="1"/>
      <sheetData sheetId="365" refreshError="1"/>
      <sheetData sheetId="366" refreshError="1"/>
      <sheetData sheetId="367" refreshError="1"/>
      <sheetData sheetId="368" refreshError="1"/>
      <sheetData sheetId="369" refreshError="1"/>
      <sheetData sheetId="370" refreshError="1"/>
      <sheetData sheetId="371" refreshError="1"/>
      <sheetData sheetId="372" refreshError="1"/>
      <sheetData sheetId="373" refreshError="1"/>
      <sheetData sheetId="374" refreshError="1"/>
      <sheetData sheetId="375" refreshError="1"/>
      <sheetData sheetId="376" refreshError="1"/>
      <sheetData sheetId="377" refreshError="1"/>
      <sheetData sheetId="378" refreshError="1"/>
      <sheetData sheetId="379" refreshError="1"/>
      <sheetData sheetId="380" refreshError="1"/>
      <sheetData sheetId="381" refreshError="1"/>
      <sheetData sheetId="382" refreshError="1"/>
      <sheetData sheetId="383" refreshError="1"/>
      <sheetData sheetId="384" refreshError="1"/>
      <sheetData sheetId="385" refreshError="1"/>
      <sheetData sheetId="386" refreshError="1"/>
      <sheetData sheetId="387" refreshError="1"/>
      <sheetData sheetId="388" refreshError="1"/>
      <sheetData sheetId="389" refreshError="1"/>
      <sheetData sheetId="390" refreshError="1"/>
      <sheetData sheetId="391" refreshError="1"/>
      <sheetData sheetId="392" refreshError="1"/>
      <sheetData sheetId="393" refreshError="1"/>
      <sheetData sheetId="394" refreshError="1"/>
      <sheetData sheetId="395" refreshError="1"/>
      <sheetData sheetId="396" refreshError="1"/>
      <sheetData sheetId="397" refreshError="1"/>
      <sheetData sheetId="398" refreshError="1"/>
      <sheetData sheetId="399" refreshError="1"/>
      <sheetData sheetId="400" refreshError="1"/>
      <sheetData sheetId="401" refreshError="1"/>
      <sheetData sheetId="402" refreshError="1"/>
      <sheetData sheetId="403" refreshError="1"/>
      <sheetData sheetId="404" refreshError="1"/>
      <sheetData sheetId="405" refreshError="1"/>
      <sheetData sheetId="406" refreshError="1"/>
      <sheetData sheetId="407" refreshError="1"/>
      <sheetData sheetId="408" refreshError="1"/>
      <sheetData sheetId="409" refreshError="1"/>
      <sheetData sheetId="410" refreshError="1"/>
      <sheetData sheetId="411" refreshError="1"/>
      <sheetData sheetId="412" refreshError="1"/>
      <sheetData sheetId="413" refreshError="1"/>
      <sheetData sheetId="414" refreshError="1"/>
      <sheetData sheetId="415" refreshError="1"/>
      <sheetData sheetId="416" refreshError="1"/>
      <sheetData sheetId="417" refreshError="1"/>
      <sheetData sheetId="418" refreshError="1"/>
      <sheetData sheetId="419" refreshError="1"/>
      <sheetData sheetId="420" refreshError="1"/>
      <sheetData sheetId="421" refreshError="1"/>
      <sheetData sheetId="422" refreshError="1"/>
      <sheetData sheetId="423" refreshError="1"/>
      <sheetData sheetId="424" refreshError="1"/>
      <sheetData sheetId="425" refreshError="1"/>
      <sheetData sheetId="426" refreshError="1"/>
      <sheetData sheetId="427" refreshError="1"/>
      <sheetData sheetId="428" refreshError="1"/>
      <sheetData sheetId="429" refreshError="1"/>
      <sheetData sheetId="430" refreshError="1"/>
      <sheetData sheetId="431" refreshError="1"/>
      <sheetData sheetId="432" refreshError="1"/>
      <sheetData sheetId="433" refreshError="1"/>
      <sheetData sheetId="434" refreshError="1"/>
      <sheetData sheetId="435" refreshError="1"/>
      <sheetData sheetId="436" refreshError="1"/>
      <sheetData sheetId="437" refreshError="1"/>
      <sheetData sheetId="438" refreshError="1"/>
      <sheetData sheetId="439" refreshError="1"/>
      <sheetData sheetId="440" refreshError="1"/>
      <sheetData sheetId="441" refreshError="1"/>
      <sheetData sheetId="442" refreshError="1"/>
      <sheetData sheetId="443" refreshError="1"/>
      <sheetData sheetId="444" refreshError="1"/>
      <sheetData sheetId="445" refreshError="1"/>
      <sheetData sheetId="446" refreshError="1"/>
      <sheetData sheetId="447" refreshError="1"/>
      <sheetData sheetId="448" refreshError="1"/>
      <sheetData sheetId="449" refreshError="1"/>
      <sheetData sheetId="450" refreshError="1"/>
      <sheetData sheetId="451" refreshError="1"/>
      <sheetData sheetId="452" refreshError="1"/>
      <sheetData sheetId="453" refreshError="1"/>
      <sheetData sheetId="454" refreshError="1"/>
      <sheetData sheetId="455" refreshError="1"/>
      <sheetData sheetId="456" refreshError="1"/>
      <sheetData sheetId="457" refreshError="1"/>
      <sheetData sheetId="458" refreshError="1"/>
      <sheetData sheetId="459" refreshError="1"/>
      <sheetData sheetId="460" refreshError="1"/>
      <sheetData sheetId="461" refreshError="1"/>
      <sheetData sheetId="462" refreshError="1"/>
      <sheetData sheetId="463" refreshError="1"/>
      <sheetData sheetId="464" refreshError="1"/>
      <sheetData sheetId="465" refreshError="1"/>
      <sheetData sheetId="466" refreshError="1"/>
      <sheetData sheetId="467" refreshError="1"/>
      <sheetData sheetId="468" refreshError="1"/>
      <sheetData sheetId="469" refreshError="1"/>
      <sheetData sheetId="470" refreshError="1"/>
      <sheetData sheetId="471" refreshError="1"/>
      <sheetData sheetId="472" refreshError="1"/>
      <sheetData sheetId="473" refreshError="1"/>
      <sheetData sheetId="474" refreshError="1"/>
      <sheetData sheetId="475" refreshError="1"/>
      <sheetData sheetId="476" refreshError="1"/>
      <sheetData sheetId="477" refreshError="1"/>
      <sheetData sheetId="478" refreshError="1"/>
      <sheetData sheetId="479" refreshError="1"/>
      <sheetData sheetId="480" refreshError="1"/>
      <sheetData sheetId="481" refreshError="1"/>
      <sheetData sheetId="482" refreshError="1"/>
      <sheetData sheetId="483" refreshError="1"/>
      <sheetData sheetId="484" refreshError="1"/>
      <sheetData sheetId="485" refreshError="1"/>
      <sheetData sheetId="486" refreshError="1"/>
      <sheetData sheetId="487" refreshError="1"/>
      <sheetData sheetId="488" refreshError="1"/>
      <sheetData sheetId="489" refreshError="1"/>
      <sheetData sheetId="490" refreshError="1"/>
      <sheetData sheetId="491" refreshError="1"/>
      <sheetData sheetId="492" refreshError="1"/>
      <sheetData sheetId="493" refreshError="1"/>
      <sheetData sheetId="494" refreshError="1"/>
      <sheetData sheetId="495" refreshError="1"/>
      <sheetData sheetId="496" refreshError="1"/>
      <sheetData sheetId="497" refreshError="1"/>
      <sheetData sheetId="498" refreshError="1"/>
      <sheetData sheetId="499" refreshError="1"/>
      <sheetData sheetId="500" refreshError="1"/>
      <sheetData sheetId="501" refreshError="1"/>
      <sheetData sheetId="502" refreshError="1"/>
      <sheetData sheetId="503" refreshError="1"/>
      <sheetData sheetId="504" refreshError="1"/>
      <sheetData sheetId="505" refreshError="1"/>
      <sheetData sheetId="506" refreshError="1"/>
      <sheetData sheetId="507" refreshError="1"/>
      <sheetData sheetId="508" refreshError="1"/>
      <sheetData sheetId="509" refreshError="1"/>
      <sheetData sheetId="510" refreshError="1"/>
      <sheetData sheetId="511" refreshError="1"/>
      <sheetData sheetId="512" refreshError="1"/>
      <sheetData sheetId="513" refreshError="1"/>
      <sheetData sheetId="514" refreshError="1"/>
      <sheetData sheetId="515" refreshError="1"/>
      <sheetData sheetId="516" refreshError="1"/>
      <sheetData sheetId="517" refreshError="1"/>
      <sheetData sheetId="518" refreshError="1"/>
      <sheetData sheetId="519" refreshError="1"/>
      <sheetData sheetId="520" refreshError="1"/>
      <sheetData sheetId="521" refreshError="1"/>
      <sheetData sheetId="522" refreshError="1"/>
      <sheetData sheetId="523" refreshError="1"/>
      <sheetData sheetId="524" refreshError="1"/>
      <sheetData sheetId="525" refreshError="1"/>
      <sheetData sheetId="526" refreshError="1"/>
      <sheetData sheetId="527" refreshError="1"/>
      <sheetData sheetId="528" refreshError="1"/>
      <sheetData sheetId="529" refreshError="1"/>
      <sheetData sheetId="530" refreshError="1"/>
      <sheetData sheetId="531" refreshError="1"/>
      <sheetData sheetId="532" refreshError="1"/>
      <sheetData sheetId="533" refreshError="1"/>
      <sheetData sheetId="534" refreshError="1"/>
      <sheetData sheetId="535" refreshError="1"/>
      <sheetData sheetId="536" refreshError="1"/>
      <sheetData sheetId="537" refreshError="1"/>
      <sheetData sheetId="538" refreshError="1"/>
      <sheetData sheetId="539" refreshError="1"/>
      <sheetData sheetId="540" refreshError="1"/>
      <sheetData sheetId="541" refreshError="1"/>
      <sheetData sheetId="542" refreshError="1"/>
      <sheetData sheetId="543" refreshError="1"/>
      <sheetData sheetId="544" refreshError="1"/>
      <sheetData sheetId="545" refreshError="1"/>
      <sheetData sheetId="546" refreshError="1"/>
      <sheetData sheetId="547" refreshError="1"/>
      <sheetData sheetId="548" refreshError="1"/>
      <sheetData sheetId="549" refreshError="1"/>
      <sheetData sheetId="550" refreshError="1"/>
      <sheetData sheetId="551" refreshError="1"/>
      <sheetData sheetId="552" refreshError="1"/>
      <sheetData sheetId="553" refreshError="1"/>
      <sheetData sheetId="554" refreshError="1"/>
      <sheetData sheetId="555" refreshError="1"/>
      <sheetData sheetId="556" refreshError="1"/>
      <sheetData sheetId="557" refreshError="1"/>
      <sheetData sheetId="558" refreshError="1"/>
      <sheetData sheetId="559" refreshError="1"/>
      <sheetData sheetId="560" refreshError="1"/>
      <sheetData sheetId="561" refreshError="1"/>
      <sheetData sheetId="562" refreshError="1"/>
      <sheetData sheetId="563" refreshError="1"/>
      <sheetData sheetId="564" refreshError="1"/>
      <sheetData sheetId="565" refreshError="1"/>
      <sheetData sheetId="566" refreshError="1"/>
      <sheetData sheetId="567" refreshError="1"/>
      <sheetData sheetId="568" refreshError="1"/>
      <sheetData sheetId="569" refreshError="1"/>
      <sheetData sheetId="570" refreshError="1"/>
      <sheetData sheetId="571" refreshError="1"/>
      <sheetData sheetId="572" refreshError="1"/>
      <sheetData sheetId="573" refreshError="1"/>
      <sheetData sheetId="574" refreshError="1"/>
      <sheetData sheetId="575" refreshError="1"/>
      <sheetData sheetId="576" refreshError="1"/>
      <sheetData sheetId="577" refreshError="1"/>
      <sheetData sheetId="578" refreshError="1"/>
      <sheetData sheetId="579" refreshError="1"/>
      <sheetData sheetId="580" refreshError="1"/>
      <sheetData sheetId="581"/>
      <sheetData sheetId="582" refreshError="1"/>
      <sheetData sheetId="583" refreshError="1"/>
      <sheetData sheetId="584" refreshError="1"/>
      <sheetData sheetId="585" refreshError="1"/>
      <sheetData sheetId="586" refreshError="1"/>
      <sheetData sheetId="587" refreshError="1"/>
      <sheetData sheetId="588" refreshError="1"/>
      <sheetData sheetId="589" refreshError="1"/>
      <sheetData sheetId="590" refreshError="1"/>
      <sheetData sheetId="591" refreshError="1"/>
      <sheetData sheetId="592" refreshError="1"/>
      <sheetData sheetId="593" refreshError="1"/>
      <sheetData sheetId="594" refreshError="1"/>
      <sheetData sheetId="595" refreshError="1"/>
      <sheetData sheetId="596" refreshError="1"/>
      <sheetData sheetId="597" refreshError="1"/>
      <sheetData sheetId="598" refreshError="1"/>
      <sheetData sheetId="599" refreshError="1"/>
      <sheetData sheetId="600" refreshError="1"/>
      <sheetData sheetId="601" refreshError="1"/>
      <sheetData sheetId="602" refreshError="1"/>
      <sheetData sheetId="603" refreshError="1"/>
      <sheetData sheetId="604" refreshError="1"/>
      <sheetData sheetId="605" refreshError="1"/>
      <sheetData sheetId="606" refreshError="1"/>
      <sheetData sheetId="607" refreshError="1"/>
      <sheetData sheetId="608" refreshError="1"/>
      <sheetData sheetId="609" refreshError="1"/>
      <sheetData sheetId="610" refreshError="1"/>
      <sheetData sheetId="611" refreshError="1"/>
      <sheetData sheetId="612" refreshError="1"/>
      <sheetData sheetId="613" refreshError="1"/>
      <sheetData sheetId="614" refreshError="1"/>
      <sheetData sheetId="615" refreshError="1"/>
      <sheetData sheetId="616" refreshError="1"/>
      <sheetData sheetId="617" refreshError="1"/>
      <sheetData sheetId="618" refreshError="1"/>
      <sheetData sheetId="619" refreshError="1"/>
      <sheetData sheetId="620" refreshError="1"/>
      <sheetData sheetId="621" refreshError="1"/>
      <sheetData sheetId="622" refreshError="1"/>
    </sheetDataSet>
  </externalBook>
</externalLink>
</file>

<file path=xl/externalLinks/externalLink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수리계산(5년)1유역"/>
      <sheetName val="수리계산(5년)2유역"/>
      <sheetName val="수리계산(5년)3유역"/>
      <sheetName val="수리계산(10년)4유역"/>
      <sheetName val="수리계산(10년)5유역"/>
      <sheetName val="표지(목차)"/>
      <sheetName val="표지(자재집계표)"/>
      <sheetName val="표지(토공)"/>
      <sheetName val="표지(배수공)"/>
      <sheetName val="표지(포장공)"/>
      <sheetName val="표지(부대공)"/>
      <sheetName val="공사원가계산서"/>
      <sheetName val="공사원가계산서(전기)"/>
      <sheetName val="총괄재료집계표"/>
      <sheetName val="골재량산출"/>
      <sheetName val="토공집계표"/>
      <sheetName val="토적계산"/>
      <sheetName val="P,E이중관Φ400"/>
      <sheetName val="P,E이중관Φ800"/>
      <sheetName val="P.E이중관보호공800(터파기)"/>
      <sheetName val="우수집수정터파기(A-TYPE)"/>
      <sheetName val="우수집수정터파기(B-TYPE)"/>
      <sheetName val="콘크리트포장깨기"/>
      <sheetName val="배수공수량집계표"/>
      <sheetName val="배수공재료집계표"/>
      <sheetName val="배수몰탈수량"/>
      <sheetName val="L형측구(화강암)A&quot;"/>
      <sheetName val="L형측구(화강암)B&quot;"/>
      <sheetName val="P.E이중관보호공800"/>
      <sheetName val="우수집수정(A-TYPE)"/>
      <sheetName val="우수집수정(B-TYPE)"/>
      <sheetName val="횡배수관날개벽"/>
      <sheetName val="날개벽수량표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</sheetDataSet>
  </externalBook>
</externalLink>
</file>

<file path=xl/externalLinks/externalLink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000000"/>
      <sheetName val="일위대가"/>
      <sheetName val="조명시설"/>
      <sheetName val="콘크리트포장"/>
      <sheetName val="진입도로포장산출"/>
      <sheetName val="진입부포장면적위치조서"/>
      <sheetName val="진입부수량집계표"/>
      <sheetName val="콘크리트포장집계표"/>
      <sheetName val="포장공집계"/>
      <sheetName val="토적표"/>
      <sheetName val="토공집계표"/>
      <sheetName val="토공분석표"/>
      <sheetName val="집계표"/>
      <sheetName val="자재대"/>
      <sheetName val="간지"/>
      <sheetName val="표지"/>
      <sheetName val="말뚝지지력산정"/>
      <sheetName val="1.설계조건"/>
      <sheetName val="대로근거"/>
      <sheetName val="중로근거"/>
      <sheetName val="내역서 "/>
      <sheetName val="단가"/>
      <sheetName val="하도금액분계"/>
      <sheetName val="철근단면적"/>
      <sheetName val="기둥(원형)"/>
      <sheetName val="단면가정"/>
      <sheetName val="견적990322"/>
      <sheetName val="#REF"/>
      <sheetName val="교각1"/>
      <sheetName val="산출근거"/>
      <sheetName val="원형맨홀수량"/>
      <sheetName val="DATA"/>
      <sheetName val="8.PILE  (돌출)"/>
      <sheetName val="ABUT수량-A1"/>
      <sheetName val="danga"/>
      <sheetName val="ilch"/>
      <sheetName val="대전21토목내역서"/>
      <sheetName val="토목"/>
      <sheetName val="70%"/>
      <sheetName val="입찰안"/>
      <sheetName val="날개벽수량표"/>
      <sheetName val="대비"/>
      <sheetName val="guard(mac)"/>
      <sheetName val="가도공"/>
      <sheetName val="DATE"/>
      <sheetName val="참조"/>
      <sheetName val="분석"/>
      <sheetName val="SLAB&quot;1&quot;"/>
      <sheetName val="합계금액"/>
      <sheetName val="전기"/>
      <sheetName val="Macro(전선)"/>
      <sheetName val="총괄표"/>
      <sheetName val="을"/>
      <sheetName val="Sheet1"/>
      <sheetName val="설계조건"/>
      <sheetName val="안정계산"/>
      <sheetName val="단면검토"/>
      <sheetName val="일위대가(가설)"/>
      <sheetName val="노임단가"/>
      <sheetName val="몰탈재료산출"/>
      <sheetName val="보온자재단가표"/>
      <sheetName val="일위대가9803"/>
      <sheetName val="WVAL"/>
      <sheetName val="9GNG운반"/>
      <sheetName val="hvac내역서(제어동)"/>
      <sheetName val="신규 수주분(사용자 정의)"/>
      <sheetName val="수량산출"/>
      <sheetName val="DATA2000"/>
      <sheetName val="내력서"/>
      <sheetName val="가로등내역서"/>
      <sheetName val="COPING"/>
      <sheetName val="1.설계기준"/>
      <sheetName val="역T형"/>
      <sheetName val="구조물철거타공정이월"/>
      <sheetName val="hvac(제어동)"/>
      <sheetName val="1.우편집중내역서"/>
      <sheetName val="단위수량"/>
      <sheetName val="식생블럭단위수량"/>
      <sheetName val="자재단가"/>
      <sheetName val="데이타"/>
      <sheetName val="Front"/>
      <sheetName val="wall"/>
      <sheetName val="자료"/>
      <sheetName val="설계내역서"/>
      <sheetName val="플랜트 설치"/>
      <sheetName val="신우"/>
      <sheetName val="Y-WORK"/>
      <sheetName val="ITEM"/>
      <sheetName val="용산1(해보)"/>
      <sheetName val="터파기및재료"/>
      <sheetName val="방음벽기초(H=4m)"/>
      <sheetName val="sw1"/>
      <sheetName val="설계예산"/>
      <sheetName val="내역서"/>
      <sheetName val="개산공사비"/>
      <sheetName val="H-pile(298x299)"/>
      <sheetName val="H-pile(250x250)"/>
      <sheetName val="TYPE-A"/>
      <sheetName val="기기리스트"/>
      <sheetName val="일위대가표"/>
      <sheetName val="코드표"/>
      <sheetName val="하수급견적대비"/>
      <sheetName val="내역"/>
      <sheetName val="총괄내역서"/>
      <sheetName val="우수공"/>
      <sheetName val="설명서 "/>
      <sheetName val="가중치"/>
      <sheetName val="1"/>
      <sheetName val="내역서_"/>
      <sheetName val="CODE"/>
      <sheetName val="1,2,3,4,5단위수량"/>
      <sheetName val="송라터널총괄"/>
      <sheetName val="원형1호맨홀토공수량"/>
      <sheetName val="본체"/>
      <sheetName val="INPUT(덕도방향-시점)"/>
      <sheetName val="철근량"/>
      <sheetName val="안산기계장치"/>
      <sheetName val="3.하중산정4.지지력"/>
      <sheetName val="표지 (2)"/>
      <sheetName val="주차구획선수량"/>
      <sheetName val="input"/>
      <sheetName val="W3단면"/>
      <sheetName val="총집계"/>
      <sheetName val="교각계산"/>
      <sheetName val="토적계산서"/>
      <sheetName val="물량표S"/>
      <sheetName val="단면 (2)"/>
      <sheetName val="노임이"/>
      <sheetName val="전체"/>
      <sheetName val="공통가설"/>
      <sheetName val="손익분석"/>
      <sheetName val="관리,공감"/>
      <sheetName val="업체별기성내역"/>
      <sheetName val="PAINT"/>
      <sheetName val="SUMMARY"/>
      <sheetName val="물량표"/>
      <sheetName val="물량표(신)"/>
      <sheetName val="Macro1"/>
      <sheetName val="연령현황"/>
      <sheetName val="99노임기준"/>
      <sheetName val="일위대가(건축)"/>
      <sheetName val="관경별우수관집계"/>
      <sheetName val="공량산출서"/>
      <sheetName val="내역표지"/>
      <sheetName val="금액내역서"/>
      <sheetName val="실행철강하도"/>
      <sheetName val="교대(A1)"/>
      <sheetName val="2호맨홀공제수량"/>
      <sheetName val="정부노임단가"/>
      <sheetName val="견적조건"/>
      <sheetName val="개략"/>
      <sheetName val="총괄"/>
      <sheetName val="건축공사"/>
      <sheetName val="물가시세표"/>
      <sheetName val="6PILE  (돌출)"/>
      <sheetName val="crude.SLAB RE-bar"/>
      <sheetName val="CRUDE RE-bar"/>
      <sheetName val="98수문일위"/>
      <sheetName val="수량BOQ"/>
      <sheetName val="노임"/>
      <sheetName val="세목전체"/>
      <sheetName val="20관리비율"/>
      <sheetName val="좌측"/>
      <sheetName val="기계경비(시간당)"/>
      <sheetName val="램머"/>
      <sheetName val="BOX(1.5X1.5)"/>
      <sheetName val="U-TYPE(1)"/>
      <sheetName val="설계명세"/>
      <sheetName val="법면"/>
      <sheetName val="부대공"/>
      <sheetName val="구조물공"/>
      <sheetName val="중기일위대가"/>
      <sheetName val="포장공"/>
      <sheetName val="토공"/>
      <sheetName val="배수공1"/>
      <sheetName val="지장물C"/>
      <sheetName val="전기일위대가"/>
      <sheetName val="설직재-1"/>
      <sheetName val="단가산출서1"/>
      <sheetName val="식재총괄"/>
      <sheetName val="Sheet2"/>
      <sheetName val="뚝토공"/>
      <sheetName val="음료실행"/>
      <sheetName val="산근(PE,300)"/>
      <sheetName val="특2호부관하천산근"/>
      <sheetName val="특2호하천산근"/>
      <sheetName val="원하도급내역서(당초)"/>
      <sheetName val="견적서"/>
      <sheetName val="일반부표"/>
      <sheetName val="N賃率-職"/>
      <sheetName val="제직재"/>
      <sheetName val="제-노임"/>
      <sheetName val="덕전리"/>
      <sheetName val="조작대(1연)"/>
      <sheetName val="배수통관(좌)"/>
      <sheetName val="WORK"/>
      <sheetName val="SLIDES"/>
      <sheetName val="공사비예산서(토목분)"/>
      <sheetName val="BOX전기내역"/>
      <sheetName val="소운반"/>
      <sheetName val="토공(우물통,기타) "/>
      <sheetName val="수량집계표"/>
      <sheetName val="실행대비"/>
      <sheetName val="토공총괄집계"/>
      <sheetName val="2000년1차"/>
      <sheetName val="2.가정단면"/>
      <sheetName val="3BL공동구 수량"/>
      <sheetName val="시설물기초"/>
      <sheetName val="지주목시비량산출서"/>
      <sheetName val="일반공사"/>
      <sheetName val="표  지"/>
      <sheetName val="BID"/>
      <sheetName val="토목품셈"/>
      <sheetName val="지급자재"/>
      <sheetName val="직공비"/>
      <sheetName val="유림골조"/>
      <sheetName val="증감내역서"/>
      <sheetName val="차액보증"/>
      <sheetName val="7.PILE  (돌출)"/>
      <sheetName val="일위대가(계측기설치)"/>
      <sheetName val="갑지(추정)"/>
      <sheetName val="슬래브"/>
      <sheetName val="MOTOR"/>
      <sheetName val="찍기"/>
      <sheetName val="정렬"/>
      <sheetName val="기계경비일람"/>
      <sheetName val="PD-5(직선)"/>
      <sheetName val="갑지"/>
      <sheetName val="식재일위대가"/>
      <sheetName val="전선 및 전선관"/>
      <sheetName val="토공총괄표"/>
      <sheetName val="물가자료"/>
      <sheetName val="마산방향철근집계"/>
      <sheetName val="진주방향"/>
      <sheetName val="마산방향"/>
      <sheetName val="한강운반비"/>
      <sheetName val="DATA 입력란"/>
      <sheetName val="CPM챠트"/>
      <sheetName val="산출내역서집계표"/>
      <sheetName val="plan&amp;section of foundation"/>
      <sheetName val="pile bearing capa &amp; arrenge"/>
      <sheetName val="design load"/>
      <sheetName val="working load at the btm ft."/>
      <sheetName val="stability check"/>
      <sheetName val="design criteria"/>
      <sheetName val="Total"/>
      <sheetName val="품셈TABLE"/>
      <sheetName val="식재인부"/>
      <sheetName val="Sheet1 (2)"/>
      <sheetName val="신표지1"/>
      <sheetName val="맨홀수량"/>
      <sheetName val="토사(PE)"/>
      <sheetName val="기초일위"/>
      <sheetName val="수목단가"/>
      <sheetName val="시설수량표"/>
      <sheetName val="시설일위"/>
      <sheetName val="식재수량표"/>
      <sheetName val="식재일위"/>
      <sheetName val="1TL종점(1)"/>
      <sheetName val="도로경계블럭연장조서"/>
      <sheetName val="Baby일위대가"/>
      <sheetName val="수입"/>
      <sheetName val="조경"/>
      <sheetName val="SILICATE"/>
      <sheetName val="TB-내역서"/>
      <sheetName val="6호기"/>
      <sheetName val="옥룡잡비"/>
      <sheetName val="배수내역"/>
      <sheetName val="공내역"/>
      <sheetName val="현장일반사항"/>
      <sheetName val="전력구구조물산근"/>
      <sheetName val="&lt;목록&gt;"/>
      <sheetName val="금융비용"/>
      <sheetName val="2000용수잠관-수량집계"/>
      <sheetName val="내역및총괄"/>
      <sheetName val="절취및터파기"/>
      <sheetName val="기자재비"/>
      <sheetName val="원형측구(B-type)"/>
      <sheetName val="2.입력sheet"/>
      <sheetName val="M1"/>
      <sheetName val="평균터파기"/>
      <sheetName val="CON포장수량"/>
      <sheetName val="CONUNIT"/>
      <sheetName val="토량1-1"/>
      <sheetName val="도장수량(하1)"/>
      <sheetName val="주형"/>
      <sheetName val="COMPARISON TABLE"/>
      <sheetName val="부대공Ⅱ"/>
      <sheetName val="옹벽"/>
      <sheetName val="기계시공"/>
      <sheetName val="설계변경원가계산총괄표"/>
      <sheetName val="우수관"/>
      <sheetName val="날개벽(시점좌측)"/>
      <sheetName val="설계기준"/>
      <sheetName val="갑지1"/>
      <sheetName val="입찰보고"/>
      <sheetName val="견적대비"/>
      <sheetName val="단가조사서"/>
      <sheetName val="목차"/>
      <sheetName val="통영LNG입찰현황"/>
      <sheetName val="(3.품질관리 시험 총괄표)"/>
      <sheetName val="토목주소"/>
      <sheetName val="프랜트면허"/>
      <sheetName val="별표 "/>
      <sheetName val="조명율표"/>
      <sheetName val="단가조사-2"/>
      <sheetName val="VE절감"/>
      <sheetName val="별총"/>
      <sheetName val="COL"/>
      <sheetName val="간지9)"/>
      <sheetName val="기안"/>
      <sheetName val="대비표"/>
      <sheetName val="1.2.1 마루높이결정"/>
      <sheetName val="BOILING검토"/>
      <sheetName val="차선도색현황"/>
      <sheetName val="계단"/>
      <sheetName val="DIAPHRAGM"/>
      <sheetName val="Pier 3"/>
      <sheetName val="계화배수"/>
      <sheetName val="기둥"/>
      <sheetName val="저판(버림100)"/>
      <sheetName val="방음벽기초"/>
      <sheetName val="1. 설계조건 2.단면가정 3. 하중계산"/>
      <sheetName val="1_설계조건"/>
      <sheetName val="plan&amp;section_of_foundation"/>
      <sheetName val="working_load_at_the_btm_ft_"/>
      <sheetName val="stability_check"/>
      <sheetName val="design_criteria"/>
      <sheetName val="design_load"/>
      <sheetName val="수로단위수량"/>
      <sheetName val="단가조사"/>
      <sheetName val="용수량(생활용수)"/>
      <sheetName val="소업1교"/>
      <sheetName val="수량산출근거"/>
      <sheetName val="지구단위계획"/>
      <sheetName val="일위대가1"/>
      <sheetName val="부하계산서"/>
      <sheetName val="-몰탈콘크리트"/>
      <sheetName val="종배수관(신)"/>
      <sheetName val="적용단위길이"/>
      <sheetName val="자료입력"/>
      <sheetName val="종배수관면벽신"/>
      <sheetName val="상시"/>
      <sheetName val="Sheet3"/>
      <sheetName val="포장복구집계"/>
      <sheetName val="type-F"/>
      <sheetName val="참조M"/>
      <sheetName val="기초(중마오수)"/>
      <sheetName val="상승요인분석"/>
      <sheetName val="A-4"/>
      <sheetName val="costing_CV"/>
      <sheetName val="ITB COST"/>
      <sheetName val="costing_ESDV"/>
      <sheetName val="costing_Misc"/>
      <sheetName val="costing_MOV"/>
      <sheetName val="costing_Press"/>
      <sheetName val="자압"/>
      <sheetName val="개요"/>
      <sheetName val="ACUNIT"/>
      <sheetName val="웅진교-S2"/>
      <sheetName val="집계표(육상)"/>
      <sheetName val="조건표"/>
      <sheetName val="공사내역"/>
      <sheetName val="지급자재조서"/>
      <sheetName val="관경"/>
      <sheetName val="토목내역"/>
      <sheetName val="시행후면적"/>
      <sheetName val="시가지우회도로공내역서"/>
      <sheetName val="o현장경비"/>
      <sheetName val="보차도경계석"/>
      <sheetName val="재료"/>
      <sheetName val="11.자재단가"/>
      <sheetName val="단가(반정1교-원주)"/>
      <sheetName val="Sheet10"/>
      <sheetName val="Dike for 49T03 &amp; 49T04"/>
      <sheetName val="Dike for 49T02, 05~07, 19 (1)"/>
      <sheetName val="노무비계"/>
      <sheetName val="sheeet2"/>
      <sheetName val="단면 _2_"/>
      <sheetName val="수정내역서"/>
      <sheetName val="예산작성기준(전기)"/>
      <sheetName val="주경기-오배수"/>
      <sheetName val="TEL"/>
      <sheetName val="설계예산서"/>
      <sheetName val="※참고자료※"/>
      <sheetName val="전력"/>
      <sheetName val="UEC영화관본공사내역"/>
      <sheetName val="대운산출"/>
      <sheetName val="세부내역"/>
      <sheetName val="소방현물"/>
      <sheetName val="재집"/>
      <sheetName val="직재"/>
      <sheetName val="역T형(H=6.0) (2)"/>
      <sheetName val="XL4Poppy"/>
      <sheetName val="PAD TR보호대기초"/>
      <sheetName val="가로등기초"/>
      <sheetName val="안정검토"/>
      <sheetName val="단면설계"/>
      <sheetName val="데리네이타현황"/>
      <sheetName val="자재목록"/>
      <sheetName val="입력"/>
      <sheetName val="산근"/>
      <sheetName val="하중"/>
      <sheetName val="거래처등록"/>
      <sheetName val="바닥판(1)"/>
      <sheetName val="단가일람"/>
      <sheetName val="단위량당중기"/>
      <sheetName val="P3"/>
      <sheetName val="시선유도표지집계표"/>
      <sheetName val="WEON"/>
      <sheetName val="각사별공사비분개 "/>
      <sheetName val="단가(1)"/>
      <sheetName val="spiral"/>
      <sheetName val="주beam"/>
      <sheetName val="약품공급2"/>
      <sheetName val="2011.(4)"/>
      <sheetName val="원가입력"/>
      <sheetName val="석축"/>
      <sheetName val="BID9697"/>
      <sheetName val="횡배수관"/>
      <sheetName val="간선계산"/>
      <sheetName val="기둥(하중)"/>
      <sheetName val="ENE-CAL 1"/>
      <sheetName val="주식"/>
      <sheetName val="Sheet15"/>
      <sheetName val="인명부"/>
      <sheetName val="현황산출서"/>
      <sheetName val="품의"/>
      <sheetName val="맨홀평균높이"/>
      <sheetName val="결과조달"/>
      <sheetName val="변경후-SHEET"/>
      <sheetName val="woo(mac)"/>
      <sheetName val="수량집계"/>
      <sheetName val="날개벽"/>
      <sheetName val="예상"/>
      <sheetName val="2002년12월"/>
      <sheetName val="터널구조물산근"/>
      <sheetName val="업무"/>
      <sheetName val="명세서"/>
      <sheetName val="변화치수"/>
      <sheetName val="2000전체분"/>
      <sheetName val="수목표준대가"/>
      <sheetName val="ASP"/>
      <sheetName val="GAEYO"/>
      <sheetName val="SUMDO"/>
      <sheetName val="ENDDO"/>
      <sheetName val="PLDB"/>
      <sheetName val="AAA"/>
      <sheetName val="M-HOUR"/>
      <sheetName val="공기"/>
      <sheetName val="Sheet5"/>
      <sheetName val="공정별 수량산출서"/>
      <sheetName val="일반시방서"/>
      <sheetName val="일위대가(조경)"/>
      <sheetName val="공사원가계산서"/>
      <sheetName val="자재 및 폐기물견적(2008)"/>
      <sheetName val="인천제철"/>
      <sheetName val="대림경상68억"/>
      <sheetName val="상수도공-간지"/>
      <sheetName val="주요자재집계표"/>
      <sheetName val="통합"/>
      <sheetName val=" 냉각수펌프"/>
      <sheetName val="기초공"/>
      <sheetName val="유림총괄"/>
      <sheetName val="설계기준 및 하중계산"/>
      <sheetName val="내역서(전기)"/>
      <sheetName val="1062-X방향 "/>
      <sheetName val="00000"/>
      <sheetName val="공사비산출내역"/>
      <sheetName val="포장물량집계"/>
      <sheetName val="집계"/>
      <sheetName val="수량산출서 갑지"/>
      <sheetName val="기계내역"/>
      <sheetName val="은행"/>
      <sheetName val="inter"/>
      <sheetName val="입력시트"/>
      <sheetName val="공사현황"/>
      <sheetName val="준검 내역서"/>
      <sheetName val="전차선로 물량표"/>
      <sheetName val="공종별수량집계"/>
      <sheetName val="Sheet6"/>
      <sheetName val="북방3터널"/>
      <sheetName val="실행"/>
      <sheetName val="예산내역서"/>
      <sheetName val="원가계산서"/>
      <sheetName val="예산대비"/>
      <sheetName val="배수공"/>
      <sheetName val="BOX-1515"/>
      <sheetName val="BOX-1510"/>
      <sheetName val="산근목록"/>
      <sheetName val="맨홀수량산출"/>
      <sheetName val="3CHBDC"/>
      <sheetName val="사급자재"/>
      <sheetName val="CAT_5"/>
      <sheetName val="간접비내역-1"/>
      <sheetName val="슬래브(유곡)"/>
      <sheetName val="전계가"/>
      <sheetName val="0226"/>
      <sheetName val="기계경비"/>
      <sheetName val="공통부대비"/>
      <sheetName val="M_DB"/>
      <sheetName val="TYPE"/>
      <sheetName val="costing_FE"/>
      <sheetName val="공종집계"/>
      <sheetName val="중기집계"/>
      <sheetName val="코드"/>
      <sheetName val="단가산출"/>
      <sheetName val="2공구산출내역"/>
      <sheetName val="대정2공구"/>
      <sheetName val="중기사용료산출근거"/>
      <sheetName val="단가 및 재료비"/>
      <sheetName val="포장직선구간"/>
      <sheetName val="1호맨홀토공"/>
      <sheetName val="CTEMCOST"/>
      <sheetName val="현장관리비"/>
      <sheetName val="계산서(곡선부)"/>
      <sheetName val="-치수표(곡선부)"/>
      <sheetName val="설정"/>
      <sheetName val="품셈총괄표"/>
      <sheetName val="FOOTING단면력"/>
      <sheetName val="공구"/>
      <sheetName val="추정공사비_산출내역1.xlsx"/>
      <sheetName val="IMPEADENCE MAP 취수장"/>
      <sheetName val="cable data1"/>
      <sheetName val="배수철근"/>
      <sheetName val="(A)내역서"/>
      <sheetName val="BSD (2)"/>
      <sheetName val="재료비"/>
      <sheetName val="건축내역"/>
      <sheetName val="국공유지및사유지"/>
      <sheetName val="DESCRIPTION"/>
      <sheetName val="내역(전체)"/>
      <sheetName val="BOQ"/>
      <sheetName val="2000년하반기"/>
      <sheetName val="wk prgs"/>
      <sheetName val="Berm"/>
      <sheetName val="화단 철거"/>
      <sheetName val="수지예산"/>
      <sheetName val="예정(3)"/>
      <sheetName val="경산"/>
      <sheetName val="CAL"/>
      <sheetName val="도"/>
      <sheetName val="평가데이터"/>
      <sheetName val="Macro(차단기)"/>
      <sheetName val="터널조도"/>
      <sheetName val="도급예산내역서봉투"/>
      <sheetName val="도급예산내역서총괄표"/>
      <sheetName val="분전함신설"/>
      <sheetName val="설계산출표지"/>
      <sheetName val="을부담운반비"/>
      <sheetName val="운반비산출"/>
      <sheetName val="접지1종"/>
      <sheetName val="맨홀토공수량"/>
      <sheetName val="견적대비 견적서"/>
      <sheetName val="음봉방향"/>
      <sheetName val="점수계산1-2"/>
      <sheetName val="측구공"/>
      <sheetName val="Sheet16"/>
      <sheetName val="Sheet14"/>
      <sheetName val="부하"/>
      <sheetName val="APT"/>
      <sheetName val="Sheet13"/>
      <sheetName val="최적단면"/>
      <sheetName val="1호-아(오)0.4"/>
      <sheetName val="기본DATA"/>
      <sheetName val="Model"/>
      <sheetName val="CONSTRUCTION COMPONENT"/>
      <sheetName val="중동공구"/>
      <sheetName val="입력값"/>
      <sheetName val="인건비"/>
      <sheetName val="옥내아파트(전기)"/>
      <sheetName val="소비자가"/>
      <sheetName val="CABLE SIZE-3"/>
      <sheetName val="대치판정"/>
      <sheetName val="결재갑지"/>
      <sheetName val="공사비증감"/>
      <sheetName val="중기비"/>
      <sheetName val="EQ"/>
      <sheetName val="아스콘단위"/>
      <sheetName val="tggwan(mac)"/>
      <sheetName val="EP0618"/>
    </sheetNames>
    <sheetDataSet>
      <sheetData sheetId="0"/>
      <sheetData sheetId="1"/>
      <sheetData sheetId="2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 refreshError="1"/>
      <sheetData sheetId="200" refreshError="1"/>
      <sheetData sheetId="201" refreshError="1"/>
      <sheetData sheetId="202" refreshError="1"/>
      <sheetData sheetId="203" refreshError="1"/>
      <sheetData sheetId="204" refreshError="1"/>
      <sheetData sheetId="205" refreshError="1"/>
      <sheetData sheetId="206" refreshError="1"/>
      <sheetData sheetId="207" refreshError="1"/>
      <sheetData sheetId="208" refreshError="1"/>
      <sheetData sheetId="209" refreshError="1"/>
      <sheetData sheetId="210" refreshError="1"/>
      <sheetData sheetId="211" refreshError="1"/>
      <sheetData sheetId="212" refreshError="1"/>
      <sheetData sheetId="213" refreshError="1"/>
      <sheetData sheetId="214" refreshError="1"/>
      <sheetData sheetId="215" refreshError="1"/>
      <sheetData sheetId="216" refreshError="1"/>
      <sheetData sheetId="217" refreshError="1"/>
      <sheetData sheetId="218" refreshError="1"/>
      <sheetData sheetId="219" refreshError="1"/>
      <sheetData sheetId="220" refreshError="1"/>
      <sheetData sheetId="221" refreshError="1"/>
      <sheetData sheetId="222" refreshError="1"/>
      <sheetData sheetId="223" refreshError="1"/>
      <sheetData sheetId="224" refreshError="1"/>
      <sheetData sheetId="225" refreshError="1"/>
      <sheetData sheetId="226" refreshError="1"/>
      <sheetData sheetId="227" refreshError="1"/>
      <sheetData sheetId="228" refreshError="1"/>
      <sheetData sheetId="229" refreshError="1"/>
      <sheetData sheetId="230" refreshError="1"/>
      <sheetData sheetId="231" refreshError="1"/>
      <sheetData sheetId="232" refreshError="1"/>
      <sheetData sheetId="233" refreshError="1"/>
      <sheetData sheetId="234" refreshError="1"/>
      <sheetData sheetId="235" refreshError="1"/>
      <sheetData sheetId="236" refreshError="1"/>
      <sheetData sheetId="237" refreshError="1"/>
      <sheetData sheetId="238" refreshError="1"/>
      <sheetData sheetId="239" refreshError="1"/>
      <sheetData sheetId="240" refreshError="1"/>
      <sheetData sheetId="241" refreshError="1"/>
      <sheetData sheetId="242" refreshError="1"/>
      <sheetData sheetId="243" refreshError="1"/>
      <sheetData sheetId="244" refreshError="1"/>
      <sheetData sheetId="245" refreshError="1"/>
      <sheetData sheetId="246" refreshError="1"/>
      <sheetData sheetId="247" refreshError="1"/>
      <sheetData sheetId="248" refreshError="1"/>
      <sheetData sheetId="249" refreshError="1"/>
      <sheetData sheetId="250" refreshError="1"/>
      <sheetData sheetId="251" refreshError="1"/>
      <sheetData sheetId="252" refreshError="1"/>
      <sheetData sheetId="253" refreshError="1"/>
      <sheetData sheetId="254" refreshError="1"/>
      <sheetData sheetId="255" refreshError="1"/>
      <sheetData sheetId="256" refreshError="1"/>
      <sheetData sheetId="257" refreshError="1"/>
      <sheetData sheetId="258" refreshError="1"/>
      <sheetData sheetId="259" refreshError="1"/>
      <sheetData sheetId="260" refreshError="1"/>
      <sheetData sheetId="261" refreshError="1"/>
      <sheetData sheetId="262" refreshError="1"/>
      <sheetData sheetId="263" refreshError="1"/>
      <sheetData sheetId="264" refreshError="1"/>
      <sheetData sheetId="265" refreshError="1"/>
      <sheetData sheetId="266" refreshError="1"/>
      <sheetData sheetId="267" refreshError="1"/>
      <sheetData sheetId="268" refreshError="1"/>
      <sheetData sheetId="269" refreshError="1"/>
      <sheetData sheetId="270" refreshError="1"/>
      <sheetData sheetId="271" refreshError="1"/>
      <sheetData sheetId="272" refreshError="1"/>
      <sheetData sheetId="273" refreshError="1"/>
      <sheetData sheetId="274" refreshError="1"/>
      <sheetData sheetId="275" refreshError="1"/>
      <sheetData sheetId="276" refreshError="1"/>
      <sheetData sheetId="277" refreshError="1"/>
      <sheetData sheetId="278" refreshError="1"/>
      <sheetData sheetId="279" refreshError="1"/>
      <sheetData sheetId="280" refreshError="1"/>
      <sheetData sheetId="281" refreshError="1"/>
      <sheetData sheetId="282" refreshError="1"/>
      <sheetData sheetId="283" refreshError="1"/>
      <sheetData sheetId="284" refreshError="1"/>
      <sheetData sheetId="285" refreshError="1"/>
      <sheetData sheetId="286" refreshError="1"/>
      <sheetData sheetId="287" refreshError="1"/>
      <sheetData sheetId="288" refreshError="1"/>
      <sheetData sheetId="289" refreshError="1"/>
      <sheetData sheetId="290" refreshError="1"/>
      <sheetData sheetId="291" refreshError="1"/>
      <sheetData sheetId="292" refreshError="1"/>
      <sheetData sheetId="293" refreshError="1"/>
      <sheetData sheetId="294" refreshError="1"/>
      <sheetData sheetId="295" refreshError="1"/>
      <sheetData sheetId="296" refreshError="1"/>
      <sheetData sheetId="297" refreshError="1"/>
      <sheetData sheetId="298" refreshError="1"/>
      <sheetData sheetId="299" refreshError="1"/>
      <sheetData sheetId="300" refreshError="1"/>
      <sheetData sheetId="301" refreshError="1"/>
      <sheetData sheetId="302" refreshError="1"/>
      <sheetData sheetId="303" refreshError="1"/>
      <sheetData sheetId="304" refreshError="1"/>
      <sheetData sheetId="305" refreshError="1"/>
      <sheetData sheetId="306" refreshError="1"/>
      <sheetData sheetId="307" refreshError="1"/>
      <sheetData sheetId="308" refreshError="1"/>
      <sheetData sheetId="309" refreshError="1"/>
      <sheetData sheetId="310" refreshError="1"/>
      <sheetData sheetId="311" refreshError="1"/>
      <sheetData sheetId="312" refreshError="1"/>
      <sheetData sheetId="313" refreshError="1"/>
      <sheetData sheetId="314" refreshError="1"/>
      <sheetData sheetId="315" refreshError="1"/>
      <sheetData sheetId="316" refreshError="1"/>
      <sheetData sheetId="317" refreshError="1"/>
      <sheetData sheetId="318" refreshError="1"/>
      <sheetData sheetId="319" refreshError="1"/>
      <sheetData sheetId="320" refreshError="1"/>
      <sheetData sheetId="321" refreshError="1"/>
      <sheetData sheetId="322" refreshError="1"/>
      <sheetData sheetId="323" refreshError="1"/>
      <sheetData sheetId="324" refreshError="1"/>
      <sheetData sheetId="325" refreshError="1"/>
      <sheetData sheetId="326" refreshError="1"/>
      <sheetData sheetId="327" refreshError="1"/>
      <sheetData sheetId="328" refreshError="1"/>
      <sheetData sheetId="329" refreshError="1"/>
      <sheetData sheetId="330" refreshError="1"/>
      <sheetData sheetId="331" refreshError="1"/>
      <sheetData sheetId="332" refreshError="1"/>
      <sheetData sheetId="333" refreshError="1"/>
      <sheetData sheetId="334" refreshError="1"/>
      <sheetData sheetId="335" refreshError="1"/>
      <sheetData sheetId="336" refreshError="1"/>
      <sheetData sheetId="337" refreshError="1"/>
      <sheetData sheetId="338" refreshError="1"/>
      <sheetData sheetId="339" refreshError="1"/>
      <sheetData sheetId="340" refreshError="1"/>
      <sheetData sheetId="341" refreshError="1"/>
      <sheetData sheetId="342" refreshError="1"/>
      <sheetData sheetId="343" refreshError="1"/>
      <sheetData sheetId="344" refreshError="1"/>
      <sheetData sheetId="345" refreshError="1"/>
      <sheetData sheetId="346" refreshError="1"/>
      <sheetData sheetId="347" refreshError="1"/>
      <sheetData sheetId="348" refreshError="1"/>
      <sheetData sheetId="349" refreshError="1"/>
      <sheetData sheetId="350" refreshError="1"/>
      <sheetData sheetId="351" refreshError="1"/>
      <sheetData sheetId="352" refreshError="1"/>
      <sheetData sheetId="353" refreshError="1"/>
      <sheetData sheetId="354" refreshError="1"/>
      <sheetData sheetId="355" refreshError="1"/>
      <sheetData sheetId="356" refreshError="1"/>
      <sheetData sheetId="357" refreshError="1"/>
      <sheetData sheetId="358" refreshError="1"/>
      <sheetData sheetId="359" refreshError="1"/>
      <sheetData sheetId="360" refreshError="1"/>
      <sheetData sheetId="361" refreshError="1"/>
      <sheetData sheetId="362" refreshError="1"/>
      <sheetData sheetId="363" refreshError="1"/>
      <sheetData sheetId="364" refreshError="1"/>
      <sheetData sheetId="365" refreshError="1"/>
      <sheetData sheetId="366" refreshError="1"/>
      <sheetData sheetId="367" refreshError="1"/>
      <sheetData sheetId="368" refreshError="1"/>
      <sheetData sheetId="369" refreshError="1"/>
      <sheetData sheetId="370" refreshError="1"/>
      <sheetData sheetId="371" refreshError="1"/>
      <sheetData sheetId="372" refreshError="1"/>
      <sheetData sheetId="373" refreshError="1"/>
      <sheetData sheetId="374" refreshError="1"/>
      <sheetData sheetId="375" refreshError="1"/>
      <sheetData sheetId="376" refreshError="1"/>
      <sheetData sheetId="377" refreshError="1"/>
      <sheetData sheetId="378" refreshError="1"/>
      <sheetData sheetId="379" refreshError="1"/>
      <sheetData sheetId="380" refreshError="1"/>
      <sheetData sheetId="381" refreshError="1"/>
      <sheetData sheetId="382" refreshError="1"/>
      <sheetData sheetId="383" refreshError="1"/>
      <sheetData sheetId="384" refreshError="1"/>
      <sheetData sheetId="385" refreshError="1"/>
      <sheetData sheetId="386" refreshError="1"/>
      <sheetData sheetId="387" refreshError="1"/>
      <sheetData sheetId="388" refreshError="1"/>
      <sheetData sheetId="389" refreshError="1"/>
      <sheetData sheetId="390" refreshError="1"/>
      <sheetData sheetId="391" refreshError="1"/>
      <sheetData sheetId="392" refreshError="1"/>
      <sheetData sheetId="393" refreshError="1"/>
      <sheetData sheetId="394" refreshError="1"/>
      <sheetData sheetId="395" refreshError="1"/>
      <sheetData sheetId="396" refreshError="1"/>
      <sheetData sheetId="397" refreshError="1"/>
      <sheetData sheetId="398" refreshError="1"/>
      <sheetData sheetId="399" refreshError="1"/>
      <sheetData sheetId="400" refreshError="1"/>
      <sheetData sheetId="401" refreshError="1"/>
      <sheetData sheetId="402" refreshError="1"/>
      <sheetData sheetId="403" refreshError="1"/>
      <sheetData sheetId="404" refreshError="1"/>
      <sheetData sheetId="405" refreshError="1"/>
      <sheetData sheetId="406" refreshError="1"/>
      <sheetData sheetId="407" refreshError="1"/>
      <sheetData sheetId="408" refreshError="1"/>
      <sheetData sheetId="409" refreshError="1"/>
      <sheetData sheetId="410" refreshError="1"/>
      <sheetData sheetId="411" refreshError="1"/>
      <sheetData sheetId="412" refreshError="1"/>
      <sheetData sheetId="413" refreshError="1"/>
      <sheetData sheetId="414" refreshError="1"/>
      <sheetData sheetId="415" refreshError="1"/>
      <sheetData sheetId="416" refreshError="1"/>
      <sheetData sheetId="417" refreshError="1"/>
      <sheetData sheetId="418" refreshError="1"/>
      <sheetData sheetId="419" refreshError="1"/>
      <sheetData sheetId="420" refreshError="1"/>
      <sheetData sheetId="421" refreshError="1"/>
      <sheetData sheetId="422" refreshError="1"/>
      <sheetData sheetId="423" refreshError="1"/>
      <sheetData sheetId="424" refreshError="1"/>
      <sheetData sheetId="425" refreshError="1"/>
      <sheetData sheetId="426" refreshError="1"/>
      <sheetData sheetId="427" refreshError="1"/>
      <sheetData sheetId="428" refreshError="1"/>
      <sheetData sheetId="429" refreshError="1"/>
      <sheetData sheetId="430" refreshError="1"/>
      <sheetData sheetId="431" refreshError="1"/>
      <sheetData sheetId="432" refreshError="1"/>
      <sheetData sheetId="433" refreshError="1"/>
      <sheetData sheetId="434" refreshError="1"/>
      <sheetData sheetId="435" refreshError="1"/>
      <sheetData sheetId="436" refreshError="1"/>
      <sheetData sheetId="437" refreshError="1"/>
      <sheetData sheetId="438" refreshError="1"/>
      <sheetData sheetId="439" refreshError="1"/>
      <sheetData sheetId="440" refreshError="1"/>
      <sheetData sheetId="441" refreshError="1"/>
      <sheetData sheetId="442" refreshError="1"/>
      <sheetData sheetId="443" refreshError="1"/>
      <sheetData sheetId="444" refreshError="1"/>
      <sheetData sheetId="445" refreshError="1"/>
      <sheetData sheetId="446" refreshError="1"/>
      <sheetData sheetId="447" refreshError="1"/>
      <sheetData sheetId="448" refreshError="1"/>
      <sheetData sheetId="449" refreshError="1"/>
      <sheetData sheetId="450" refreshError="1"/>
      <sheetData sheetId="451" refreshError="1"/>
      <sheetData sheetId="452" refreshError="1"/>
      <sheetData sheetId="453" refreshError="1"/>
      <sheetData sheetId="454" refreshError="1"/>
      <sheetData sheetId="455" refreshError="1"/>
      <sheetData sheetId="456" refreshError="1"/>
      <sheetData sheetId="457" refreshError="1"/>
      <sheetData sheetId="458" refreshError="1"/>
      <sheetData sheetId="459" refreshError="1"/>
      <sheetData sheetId="460" refreshError="1"/>
      <sheetData sheetId="461" refreshError="1"/>
      <sheetData sheetId="462" refreshError="1"/>
      <sheetData sheetId="463" refreshError="1"/>
      <sheetData sheetId="464" refreshError="1"/>
      <sheetData sheetId="465" refreshError="1"/>
      <sheetData sheetId="466" refreshError="1"/>
      <sheetData sheetId="467" refreshError="1"/>
      <sheetData sheetId="468" refreshError="1"/>
      <sheetData sheetId="469" refreshError="1"/>
      <sheetData sheetId="470" refreshError="1"/>
      <sheetData sheetId="471" refreshError="1"/>
      <sheetData sheetId="472" refreshError="1"/>
      <sheetData sheetId="473" refreshError="1"/>
      <sheetData sheetId="474" refreshError="1"/>
      <sheetData sheetId="475" refreshError="1"/>
      <sheetData sheetId="476" refreshError="1"/>
      <sheetData sheetId="477" refreshError="1"/>
      <sheetData sheetId="478" refreshError="1"/>
      <sheetData sheetId="479" refreshError="1"/>
      <sheetData sheetId="480" refreshError="1"/>
      <sheetData sheetId="481" refreshError="1"/>
      <sheetData sheetId="482" refreshError="1"/>
      <sheetData sheetId="483" refreshError="1"/>
      <sheetData sheetId="484" refreshError="1"/>
      <sheetData sheetId="485" refreshError="1"/>
      <sheetData sheetId="486" refreshError="1"/>
      <sheetData sheetId="487" refreshError="1"/>
      <sheetData sheetId="488" refreshError="1"/>
      <sheetData sheetId="489" refreshError="1"/>
      <sheetData sheetId="490" refreshError="1"/>
      <sheetData sheetId="491" refreshError="1"/>
      <sheetData sheetId="492" refreshError="1"/>
      <sheetData sheetId="493" refreshError="1"/>
      <sheetData sheetId="494" refreshError="1"/>
      <sheetData sheetId="495" refreshError="1"/>
      <sheetData sheetId="496" refreshError="1"/>
      <sheetData sheetId="497" refreshError="1"/>
      <sheetData sheetId="498" refreshError="1"/>
      <sheetData sheetId="499" refreshError="1"/>
      <sheetData sheetId="500" refreshError="1"/>
      <sheetData sheetId="501" refreshError="1"/>
      <sheetData sheetId="502" refreshError="1"/>
      <sheetData sheetId="503" refreshError="1"/>
      <sheetData sheetId="504" refreshError="1"/>
      <sheetData sheetId="505" refreshError="1"/>
      <sheetData sheetId="506" refreshError="1"/>
      <sheetData sheetId="507" refreshError="1"/>
      <sheetData sheetId="508" refreshError="1"/>
      <sheetData sheetId="509" refreshError="1"/>
      <sheetData sheetId="510" refreshError="1"/>
      <sheetData sheetId="511" refreshError="1"/>
      <sheetData sheetId="512" refreshError="1"/>
      <sheetData sheetId="513" refreshError="1"/>
      <sheetData sheetId="514" refreshError="1"/>
      <sheetData sheetId="515" refreshError="1"/>
      <sheetData sheetId="516" refreshError="1"/>
      <sheetData sheetId="517" refreshError="1"/>
      <sheetData sheetId="518" refreshError="1"/>
      <sheetData sheetId="519" refreshError="1"/>
      <sheetData sheetId="520" refreshError="1"/>
      <sheetData sheetId="521" refreshError="1"/>
      <sheetData sheetId="522" refreshError="1"/>
      <sheetData sheetId="523" refreshError="1"/>
      <sheetData sheetId="524" refreshError="1"/>
      <sheetData sheetId="525" refreshError="1"/>
      <sheetData sheetId="526" refreshError="1"/>
      <sheetData sheetId="527" refreshError="1"/>
      <sheetData sheetId="528" refreshError="1"/>
      <sheetData sheetId="529" refreshError="1"/>
      <sheetData sheetId="530" refreshError="1"/>
      <sheetData sheetId="531" refreshError="1"/>
      <sheetData sheetId="532" refreshError="1"/>
      <sheetData sheetId="533" refreshError="1"/>
      <sheetData sheetId="534" refreshError="1"/>
      <sheetData sheetId="535" refreshError="1"/>
      <sheetData sheetId="536" refreshError="1"/>
      <sheetData sheetId="537" refreshError="1"/>
      <sheetData sheetId="538" refreshError="1"/>
      <sheetData sheetId="539" refreshError="1"/>
      <sheetData sheetId="540" refreshError="1"/>
      <sheetData sheetId="541" refreshError="1"/>
      <sheetData sheetId="542" refreshError="1"/>
      <sheetData sheetId="543" refreshError="1"/>
      <sheetData sheetId="544" refreshError="1"/>
      <sheetData sheetId="545" refreshError="1"/>
      <sheetData sheetId="546" refreshError="1"/>
      <sheetData sheetId="547" refreshError="1"/>
      <sheetData sheetId="548" refreshError="1"/>
      <sheetData sheetId="549" refreshError="1"/>
      <sheetData sheetId="550" refreshError="1"/>
      <sheetData sheetId="551" refreshError="1"/>
      <sheetData sheetId="552" refreshError="1"/>
      <sheetData sheetId="553" refreshError="1"/>
      <sheetData sheetId="554" refreshError="1"/>
      <sheetData sheetId="555" refreshError="1"/>
      <sheetData sheetId="556" refreshError="1"/>
      <sheetData sheetId="557" refreshError="1"/>
      <sheetData sheetId="558" refreshError="1"/>
      <sheetData sheetId="559" refreshError="1"/>
      <sheetData sheetId="560" refreshError="1"/>
      <sheetData sheetId="561" refreshError="1"/>
      <sheetData sheetId="562" refreshError="1"/>
      <sheetData sheetId="563" refreshError="1"/>
      <sheetData sheetId="564" refreshError="1"/>
      <sheetData sheetId="565" refreshError="1"/>
      <sheetData sheetId="566" refreshError="1"/>
      <sheetData sheetId="567" refreshError="1"/>
      <sheetData sheetId="568" refreshError="1"/>
      <sheetData sheetId="569" refreshError="1"/>
      <sheetData sheetId="570" refreshError="1"/>
      <sheetData sheetId="571" refreshError="1"/>
      <sheetData sheetId="572" refreshError="1"/>
      <sheetData sheetId="573" refreshError="1"/>
      <sheetData sheetId="574" refreshError="1"/>
      <sheetData sheetId="575" refreshError="1"/>
      <sheetData sheetId="576" refreshError="1"/>
      <sheetData sheetId="577" refreshError="1"/>
      <sheetData sheetId="578" refreshError="1"/>
      <sheetData sheetId="579" refreshError="1"/>
      <sheetData sheetId="580" refreshError="1"/>
    </sheetDataSet>
  </externalBook>
</externalLink>
</file>

<file path=xl/externalLinks/externalLink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조명시설"/>
    </sheetNames>
    <sheetDataSet>
      <sheetData sheetId="0" refreshError="1"/>
    </sheetDataSet>
  </externalBook>
</externalLink>
</file>

<file path=xl/externalLinks/externalLink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현설(토.철)"/>
      <sheetName val="토공견적서"/>
      <sheetName val="철콘견적서"/>
      <sheetName val="차액보증"/>
    </sheetNames>
    <sheetDataSet>
      <sheetData sheetId="0" refreshError="1"/>
      <sheetData sheetId="1" refreshError="1"/>
      <sheetData sheetId="2" refreshError="1"/>
      <sheetData sheetId="3" refreshError="1"/>
    </sheetDataSet>
  </externalBook>
</externalLink>
</file>

<file path=xl/externalLinks/externalLink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xxxxxx"/>
      <sheetName val="VXXXXX"/>
      <sheetName val="원남"/>
      <sheetName val="원가계산(조,투,실)"/>
      <sheetName val="관리비"/>
      <sheetName val="조사가추정"/>
      <sheetName val="업체"/>
      <sheetName val="대비집계장(견적)"/>
      <sheetName val="원가계산"/>
      <sheetName val="설계집계장"/>
      <sheetName val="실행집계장"/>
      <sheetName val="투찰집계장"/>
      <sheetName val="♣총괄내역서♣"/>
      <sheetName val="실행내역서"/>
      <sheetName val="확약서"/>
      <sheetName val="실행하도사항"/>
      <sheetName val="실행별지"/>
      <sheetName val="실행하도잡비"/>
      <sheetName val="실행토공하도"/>
      <sheetName val="실행철콘하도"/>
      <sheetName val="실행철강하도"/>
      <sheetName val="실행토공견갑"/>
      <sheetName val="실행토공견적"/>
      <sheetName val="실행철콘견갑"/>
      <sheetName val="실행철콘견적"/>
      <sheetName val="실행철강견갑"/>
      <sheetName val="실행철강견적"/>
      <sheetName val="단산"/>
    </sheetNames>
    <sheetDataSet>
      <sheetData sheetId="0" refreshError="1"/>
      <sheetData sheetId="1" refreshError="1"/>
      <sheetData sheetId="2" refreshError="1"/>
      <sheetData sheetId="3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/>
      <sheetData sheetId="16" refreshError="1"/>
      <sheetData sheetId="17" refreshError="1"/>
      <sheetData sheetId="18" refreshError="1"/>
      <sheetData sheetId="19" refreshError="1"/>
      <sheetData sheetId="20">
        <row r="1">
          <cell r="A1">
            <v>1</v>
          </cell>
        </row>
        <row r="2">
          <cell r="A2">
            <v>2</v>
          </cell>
        </row>
        <row r="3">
          <cell r="A3">
            <v>3</v>
          </cell>
        </row>
        <row r="4">
          <cell r="A4">
            <v>4</v>
          </cell>
        </row>
      </sheetData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</sheetDataSet>
  </externalBook>
</externalLink>
</file>

<file path=xl/externalLinks/externalLink1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VXXXXX"/>
      <sheetName val="표지"/>
      <sheetName val=" 설계내역(갑)"/>
      <sheetName val=" 설계내역"/>
      <sheetName val="노무비계"/>
      <sheetName val="노무"/>
      <sheetName val="진명"/>
      <sheetName val="찬호전자 (2)"/>
      <sheetName val="서울"/>
      <sheetName val="동영견적"/>
      <sheetName val="날개벽수량표"/>
    </sheetNames>
    <sheetDataSet>
      <sheetData sheetId="0" refreshError="1"/>
      <sheetData sheetId="1" refreshError="1"/>
      <sheetData sheetId="2" refreshError="1"/>
      <sheetData sheetId="3" refreshError="1"/>
      <sheetData sheetId="4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</sheetDataSet>
  </externalBook>
</externalLink>
</file>

<file path=xl/externalLinks/externalLink1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표지"/>
      <sheetName val="구조계산간지"/>
      <sheetName val="수량산출서"/>
      <sheetName val="가감수량(2호)"/>
      <sheetName val="맨홀수량산출(2호)"/>
      <sheetName val="노무비계"/>
    </sheetNames>
    <sheetDataSet>
      <sheetData sheetId="0"/>
      <sheetData sheetId="1" refreshError="1"/>
      <sheetData sheetId="2" refreshError="1"/>
      <sheetData sheetId="3" refreshError="1"/>
      <sheetData sheetId="4" refreshError="1"/>
      <sheetData sheetId="5" refreshError="1"/>
    </sheetDataSet>
  </externalBook>
</externalLink>
</file>

<file path=xl/externalLinks/externalLink1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xxxxxx"/>
      <sheetName val="VXXXXX"/>
      <sheetName val="원남"/>
      <sheetName val="원가계산(조,투,실)"/>
      <sheetName val="관리비"/>
      <sheetName val="조사가추정"/>
      <sheetName val="업체"/>
      <sheetName val="대비집계장(견적)"/>
      <sheetName val="원가계산"/>
      <sheetName val="설계집계장"/>
      <sheetName val="실행집계장"/>
      <sheetName val="투찰집계장"/>
      <sheetName val="♣총괄내역서♣"/>
      <sheetName val="실행내역서"/>
      <sheetName val="확약서"/>
      <sheetName val="실행하도사항"/>
      <sheetName val="실행별지"/>
      <sheetName val="실행하도잡비"/>
      <sheetName val="실행토공하도"/>
      <sheetName val="실행철콘하도"/>
      <sheetName val="실행철강하도"/>
      <sheetName val="실행토공견갑"/>
      <sheetName val="실행토공견적"/>
      <sheetName val="실행철콘견갑"/>
      <sheetName val="실행철콘견적"/>
      <sheetName val="실행철강견갑"/>
      <sheetName val="실행철강견적"/>
      <sheetName val="단산"/>
    </sheetNames>
    <sheetDataSet>
      <sheetData sheetId="0" refreshError="1"/>
      <sheetData sheetId="1" refreshError="1"/>
      <sheetData sheetId="2" refreshError="1"/>
      <sheetData sheetId="3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/>
      <sheetData sheetId="16" refreshError="1"/>
      <sheetData sheetId="17" refreshError="1"/>
      <sheetData sheetId="18" refreshError="1"/>
      <sheetData sheetId="19" refreshError="1"/>
      <sheetData sheetId="20">
        <row r="1">
          <cell r="A1">
            <v>1</v>
          </cell>
        </row>
        <row r="2">
          <cell r="A2">
            <v>2</v>
          </cell>
        </row>
        <row r="3">
          <cell r="A3">
            <v>3</v>
          </cell>
        </row>
        <row r="4">
          <cell r="A4">
            <v>4</v>
          </cell>
        </row>
      </sheetData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</sheetDataSet>
  </externalBook>
</externalLink>
</file>

<file path=xl/externalLinks/externalLink1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INPUT"/>
      <sheetName val="단위수량산출"/>
      <sheetName val="수량산출"/>
      <sheetName val="Sheet1"/>
      <sheetName val="Sheet2"/>
      <sheetName val="Sheet3"/>
      <sheetName val="날개벽수량표"/>
      <sheetName val="밸브설치"/>
      <sheetName val="6PILE  (돌출)"/>
      <sheetName val="#REF"/>
      <sheetName val="단위수량"/>
      <sheetName val="2BOX본체"/>
      <sheetName val="구조물철거타공정이월"/>
      <sheetName val="토목검측서"/>
      <sheetName val="3.하중산정4.지지력"/>
      <sheetName val="상수D100토공"/>
      <sheetName val="터파기및재료"/>
      <sheetName val="약품설비"/>
      <sheetName val="약품공급2"/>
      <sheetName val="DATA 입력란"/>
      <sheetName val="1. 설계조건 2.단면가정 3. 하중계산"/>
      <sheetName val="안정검토(온1)"/>
      <sheetName val="도장수량(하1)"/>
      <sheetName val="주형"/>
      <sheetName val="부안일위"/>
      <sheetName val="토공정보"/>
      <sheetName val="Total"/>
      <sheetName val="단위집계표"/>
      <sheetName val="용산1(해보)"/>
      <sheetName val="2000전체분"/>
      <sheetName val="도로경계블럭연장조서"/>
      <sheetName val="원형1호맨홀토공수량"/>
      <sheetName val="자재단가"/>
      <sheetName val="입찰안"/>
      <sheetName val="산출근거"/>
      <sheetName val="ABUT수량-A1"/>
      <sheetName val="단면 (2)"/>
      <sheetName val=" 상부공통집계(총괄)"/>
      <sheetName val="상부공통일반"/>
      <sheetName val="TYPE-1"/>
      <sheetName val="데이타"/>
      <sheetName val="식재인부"/>
      <sheetName val="이토변실(A3-LINE)"/>
      <sheetName val="중기비"/>
      <sheetName val="수안보-MBR1"/>
      <sheetName val="사급자재"/>
      <sheetName val="예가표"/>
      <sheetName val="낙석방지망현황"/>
      <sheetName val="설계"/>
      <sheetName val="당초내역서"/>
      <sheetName val="조명시설"/>
      <sheetName val="도로경계단위"/>
    </sheetNames>
    <sheetDataSet>
      <sheetData sheetId="0" refreshError="1"/>
      <sheetData sheetId="1" refreshError="1"/>
      <sheetData sheetId="2" refreshError="1"/>
      <sheetData sheetId="3"/>
      <sheetData sheetId="4"/>
      <sheetData sheetId="5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</sheetDataSet>
  </externalBook>
</externalLink>
</file>

<file path=xl/externalLinks/externalLink1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단가목차"/>
      <sheetName val="단가조견표"/>
      <sheetName val="단가산출목록표"/>
      <sheetName val="단가산근"/>
      <sheetName val="중기사용료"/>
      <sheetName val="중기산출근거기초자료"/>
      <sheetName val="기계경비"/>
      <sheetName val="노임목록"/>
      <sheetName val="자재단가조서"/>
      <sheetName val="표지"/>
      <sheetName val="2008기계경비산출표"/>
      <sheetName val="토취장위치도"/>
      <sheetName val="토취장변경현황"/>
      <sheetName val="조명시설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/>
      <sheetData sheetId="9" refreshError="1"/>
      <sheetData sheetId="10" refreshError="1"/>
      <sheetData sheetId="11" refreshError="1"/>
      <sheetData sheetId="12" refreshError="1"/>
      <sheetData sheetId="13" refreshError="1"/>
    </sheetDataSet>
  </externalBook>
</externalLink>
</file>

<file path=xl/externalLinks/externalLink1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신여주대교-종점"/>
      <sheetName val="1.설계조건 "/>
      <sheetName val="설계기준설명 "/>
      <sheetName val="2.단면가정 (BASE)"/>
      <sheetName val="3.하중및토압(탄성,가동)"/>
      <sheetName val="3.하중및토압 (고정)"/>
      <sheetName val="4.작용하중(가동)(탄성)"/>
      <sheetName val="4.작용하중(고정)"/>
      <sheetName val="5.안정검토(가동)(탄성)(풍화암)"/>
      <sheetName val="5.안정검토(가동)(탄성)(연암)"/>
      <sheetName val="5.안정검토(고정)(풍화암)"/>
      <sheetName val="5.안정검토(고정)(연암) "/>
      <sheetName val="6.벽체계산"/>
      <sheetName val="7.흉벽(구식)"/>
      <sheetName val="7.흉벽계산(ASCON)"/>
      <sheetName val="7.흉벽계산 (CON'C)"/>
      <sheetName val="8.FOOTING"/>
      <sheetName val="9.날개벽A"/>
      <sheetName val="9.날개벽A (3)"/>
      <sheetName val="9.날개벽B"/>
      <sheetName val="9.날개벽C"/>
      <sheetName val="10.고정슈교좌면검토"/>
      <sheetName val="10.가동슈교좌면검토 "/>
      <sheetName val="10.탄성슈교좌면검토"/>
      <sheetName val="11.접속슬라브(ASCON)"/>
      <sheetName val="11.접속슬라브CON) "/>
      <sheetName val="주철근조립도"/>
      <sheetName val="Sheet1"/>
      <sheetName val="기계경비(시간당)"/>
      <sheetName val="램머"/>
      <sheetName val="설계내역서"/>
      <sheetName val="평가데이터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</sheetDataSet>
  </externalBook>
</externalLink>
</file>

<file path=xl/externalLinks/externalLink1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000000"/>
      <sheetName val="일위대가"/>
      <sheetName val="조명시설"/>
      <sheetName val="공구"/>
      <sheetName val="기계경비(시간당)"/>
      <sheetName val="램머"/>
      <sheetName val="장비집계"/>
      <sheetName val="3BL공동구 수량"/>
      <sheetName val="자재집계표"/>
      <sheetName val="Sheet1"/>
      <sheetName val="가중치"/>
      <sheetName val="말뚝지지력산정"/>
      <sheetName val="제-노임"/>
      <sheetName val="제직재"/>
      <sheetName val="경산"/>
      <sheetName val="신표지1"/>
      <sheetName val="용수량(생활용수)"/>
      <sheetName val="DATE"/>
      <sheetName val="집계표"/>
      <sheetName val="청천내"/>
      <sheetName val="명세서"/>
      <sheetName val="수량산출"/>
      <sheetName val="구천"/>
      <sheetName val="내역"/>
      <sheetName val="평가데이터"/>
      <sheetName val="산출금액내역"/>
      <sheetName val="내역서"/>
      <sheetName val="설계예산서"/>
      <sheetName val="#REF"/>
      <sheetName val="일위"/>
      <sheetName val="기계경비"/>
      <sheetName val="9GNG운반"/>
      <sheetName val="실행철강하도"/>
      <sheetName val="현장예산"/>
      <sheetName val="예총"/>
      <sheetName val="2000년1차"/>
      <sheetName val="2000전체분"/>
      <sheetName val="자재대"/>
      <sheetName val="일위대가9803"/>
      <sheetName val="2공구하도급내역서"/>
      <sheetName val="포장공"/>
      <sheetName val="동원인원"/>
      <sheetName val="주차구획선수량"/>
      <sheetName val="요율"/>
      <sheetName val="데이타"/>
      <sheetName val="조경내역서"/>
      <sheetName val="총괄"/>
      <sheetName val="3BL공동구_수량"/>
      <sheetName val="총투입계"/>
      <sheetName val="증감내역서"/>
      <sheetName val="원가"/>
      <sheetName val="연결관암거"/>
      <sheetName val="Total"/>
      <sheetName val="품셈집계표"/>
      <sheetName val="자재조사표"/>
      <sheetName val="옹벽일반수량"/>
      <sheetName val="도급예산내역서봉투"/>
      <sheetName val="공사원가계산서"/>
      <sheetName val="설계산출표지"/>
      <sheetName val="도급예산내역서총괄표"/>
      <sheetName val="을부담운반비"/>
      <sheetName val="운반비산출"/>
      <sheetName val="3.공통공사대비"/>
      <sheetName val="TOTAL_BOQ"/>
      <sheetName val="파형강관집계"/>
      <sheetName val="철근량"/>
      <sheetName val="설비"/>
      <sheetName val="구조물터파기수량집계"/>
      <sheetName val="배수공 시멘트 및 골재량 산출"/>
      <sheetName val="견적"/>
      <sheetName val="공량(1월22일)"/>
      <sheetName val="측구터파기공수량집계"/>
      <sheetName val="96보완계획7.12"/>
      <sheetName val="가압장(토목)"/>
      <sheetName val="12호기내역서(건축분)"/>
      <sheetName val="ABUT수량-A1"/>
      <sheetName val="터파기및재료"/>
      <sheetName val="조명율표"/>
      <sheetName val="설계내역서"/>
      <sheetName val="설계서을"/>
      <sheetName val="수량3"/>
      <sheetName val="공제수량총집계표"/>
      <sheetName val="임금단가"/>
      <sheetName val="토적표"/>
      <sheetName val="한강운반비"/>
      <sheetName val="신우"/>
      <sheetName val="원본(갑지)"/>
      <sheetName val="단열-자재"/>
      <sheetName val="공사개요"/>
      <sheetName val="설계예산"/>
      <sheetName val="전기단가조사서"/>
      <sheetName val="자재단가"/>
      <sheetName val="Sheet5"/>
      <sheetName val="Sheet1 (2)"/>
      <sheetName val="심사공종"/>
      <sheetName val="절대삭제금지"/>
      <sheetName val="공사비집계"/>
      <sheetName val="수량증감표"/>
      <sheetName val="터파기운반비산출"/>
      <sheetName val="산적토운반비산출"/>
      <sheetName val="적용단가"/>
      <sheetName val="부하계산서"/>
      <sheetName val="전선 및 전선관"/>
      <sheetName val="연습"/>
      <sheetName val="범례표"/>
      <sheetName val="70%"/>
      <sheetName val="준검 내역서"/>
      <sheetName val="코드표"/>
      <sheetName val="배수공"/>
      <sheetName val="파일의이용"/>
      <sheetName val="WORK"/>
      <sheetName val="우수맨홀공제단위수량"/>
      <sheetName val="내역서단가산출용"/>
      <sheetName val="단가산출"/>
      <sheetName val="입력란"/>
      <sheetName val="97노임단가"/>
      <sheetName val="본선차로수량집계표"/>
      <sheetName val="을"/>
      <sheetName val="SG"/>
      <sheetName val="청 구"/>
      <sheetName val="설계산출기초"/>
      <sheetName val="날개벽"/>
      <sheetName val="내역서01"/>
      <sheetName val="COPING"/>
      <sheetName val="현장경비"/>
      <sheetName val="방배동내역(리라)"/>
      <sheetName val="건축공사집계표"/>
      <sheetName val="방배동내역 (총괄)"/>
      <sheetName val="부대공사총괄"/>
      <sheetName val="(A)내역서"/>
      <sheetName val="실행대비"/>
      <sheetName val="맨홀수량"/>
      <sheetName val="수산(당)"/>
      <sheetName val="1차 내역서"/>
      <sheetName val="6PILE  (돌출)"/>
      <sheetName val="slurrywall설계가"/>
      <sheetName val="날개벽수량표"/>
      <sheetName val="시선유도표지집계표"/>
      <sheetName val="을지"/>
      <sheetName val="안정검토"/>
      <sheetName val="단면설계"/>
      <sheetName val="공사기본내용입력"/>
      <sheetName val="총집계표"/>
      <sheetName val="bid"/>
      <sheetName val="일반수량"/>
      <sheetName val="대창(함평)"/>
      <sheetName val="대창(장성)"/>
      <sheetName val="대창(함평)-창열"/>
      <sheetName val="DATA 입력란"/>
      <sheetName val="1. 설계조건 2.단면가정 3. 하중계산"/>
      <sheetName val="9.정착구 보강"/>
      <sheetName val="CTEMCOST"/>
      <sheetName val="H-PILE수량집계"/>
      <sheetName val="대치판정"/>
      <sheetName val="BSD (2)"/>
      <sheetName val="T13(P68~72,78)"/>
      <sheetName val="산출근거"/>
      <sheetName val="Sheet2"/>
      <sheetName val="SANBAISU"/>
      <sheetName val="토목검측서"/>
      <sheetName val="Sheet3"/>
      <sheetName val="초기화면"/>
      <sheetName val="관급자재"/>
      <sheetName val="준공평가"/>
      <sheetName val="현금흐름"/>
      <sheetName val="N賃率-職"/>
      <sheetName val="이름정의"/>
      <sheetName val="대로근거"/>
      <sheetName val="Macro1"/>
      <sheetName val="중로근거"/>
      <sheetName val="토목(용인)"/>
      <sheetName val="이토변실(A3-LINE)"/>
      <sheetName val="노임이"/>
      <sheetName val="빙장비사양"/>
      <sheetName val="총괄내역서"/>
      <sheetName val="2002하반기노임기준"/>
      <sheetName val="단가 (2)"/>
      <sheetName val="내역갑지"/>
      <sheetName val="날개벽(TYPE2)"/>
      <sheetName val="교각계산"/>
      <sheetName val="우각부보강"/>
      <sheetName val="현장경상비"/>
      <sheetName val="설계"/>
      <sheetName val="배관배선 단가조사"/>
      <sheetName val="일위대가집계"/>
      <sheetName val="비교1"/>
      <sheetName val="물량표"/>
      <sheetName val="Sheet4"/>
      <sheetName val="단양 00 아파트-세부내역"/>
      <sheetName val="구의33고"/>
      <sheetName val="토사(PE)"/>
      <sheetName val="화설내"/>
      <sheetName val="공사"/>
      <sheetName val="원형맨홀수량"/>
      <sheetName val="일위대가_가설_"/>
      <sheetName val="환경기계공정표 (3)"/>
      <sheetName val="정부노임단가"/>
      <sheetName val="시설물단가표"/>
      <sheetName val="노무비단가표"/>
      <sheetName val="기초자료입력"/>
      <sheetName val="wall"/>
      <sheetName val="자료입력"/>
      <sheetName val="품셈"/>
      <sheetName val="인부임"/>
      <sheetName val="원가+내역"/>
      <sheetName val="선정요령"/>
      <sheetName val="본사공가현황"/>
      <sheetName val="실행내역"/>
      <sheetName val="EACT10"/>
      <sheetName val="8.PILE  (돌출)"/>
      <sheetName val="입찰견적보고서"/>
      <sheetName val="갑지"/>
      <sheetName val="할증"/>
      <sheetName val="덕전리"/>
      <sheetName val="입찰안"/>
      <sheetName val="교대철근집계"/>
      <sheetName val="내역서(전기)"/>
      <sheetName val="단가조사-2"/>
      <sheetName val="DATA"/>
      <sheetName val="guard(mac)"/>
      <sheetName val="용산1(해보)"/>
      <sheetName val="지중자재단가"/>
      <sheetName val="마산방향"/>
      <sheetName val="진주방향"/>
      <sheetName val="실행내역서"/>
      <sheetName val="상 부"/>
      <sheetName val="데리네이타현황"/>
      <sheetName val="도기류"/>
      <sheetName val="고유코드_설계"/>
      <sheetName val="조경"/>
      <sheetName val="노임"/>
      <sheetName val="배수철근"/>
      <sheetName val="Customer Databas"/>
      <sheetName val="건축내역"/>
      <sheetName val="전기"/>
      <sheetName val="기초단가"/>
      <sheetName val="200"/>
      <sheetName val="남양내역"/>
      <sheetName val="MAIN_TABLE"/>
      <sheetName val="1.설계조건"/>
      <sheetName val="신호등일위대가"/>
      <sheetName val="원가서"/>
      <sheetName val="흄관기초"/>
      <sheetName val="98NS-N"/>
      <sheetName val="교각1"/>
      <sheetName val="예가표"/>
      <sheetName val="시점교대"/>
      <sheetName val="일위대가표"/>
      <sheetName val="식재인부"/>
      <sheetName val="실행견적"/>
      <sheetName val="database"/>
      <sheetName val="출장내역"/>
      <sheetName val="빗물받이(910-510-410)"/>
      <sheetName val="공사설명서"/>
      <sheetName val="오수주요자재"/>
      <sheetName val="수안보-MBR1"/>
      <sheetName val="토공(우물통,기타) "/>
      <sheetName val="연결임시"/>
      <sheetName val="차액보증"/>
      <sheetName val="TYPE-A"/>
      <sheetName val="흙쌓기도수로설치현황"/>
      <sheetName val="계수시트"/>
      <sheetName val="11.1 단면hwp"/>
      <sheetName val="INPUT"/>
      <sheetName val="목차"/>
      <sheetName val="대비"/>
      <sheetName val="산출내역서집계표"/>
      <sheetName val="기초코드"/>
      <sheetName val="수량집계"/>
      <sheetName val="원형1호맨홀토공수량"/>
      <sheetName val="하조서"/>
      <sheetName val="옹벽공 수량집계표"/>
      <sheetName val="추가예산"/>
      <sheetName val="단중표"/>
      <sheetName val="현장관리비참조"/>
      <sheetName val="간지"/>
      <sheetName val="직노"/>
      <sheetName val="다곡2교"/>
      <sheetName val="포장복구집계"/>
      <sheetName val="실행간접비용"/>
      <sheetName val="2호맨홀공제수량"/>
      <sheetName val="danga"/>
      <sheetName val="ilch"/>
      <sheetName val="9811"/>
      <sheetName val="위치조서"/>
      <sheetName val="물가시세"/>
      <sheetName val="일반수량총괄집계"/>
      <sheetName val="공내역"/>
      <sheetName val="7.PILE  (돌출)"/>
      <sheetName val="사  업  비  수  지  예  산  서"/>
      <sheetName val="노임단가"/>
      <sheetName val="MAT"/>
      <sheetName val="날개벽(시점좌측)"/>
      <sheetName val="s"/>
      <sheetName val="용역비내역-진짜"/>
      <sheetName val="1000 DB구축 부표"/>
      <sheetName val="GI-LIST"/>
      <sheetName val="설계명세서"/>
      <sheetName val="중기사용료"/>
      <sheetName val="시운전연료"/>
      <sheetName val="b_balju"/>
      <sheetName val="98수문일위"/>
      <sheetName val="연장및면적(좌측)"/>
      <sheetName val="단면가정"/>
      <sheetName val="설계조건"/>
      <sheetName val="확약서"/>
      <sheetName val="SORCE1"/>
      <sheetName val="물가대비표"/>
      <sheetName val="Sheet2 (2)"/>
      <sheetName val="변경비교-을"/>
      <sheetName val="건축내역서 (경제상무실)"/>
      <sheetName val="마산월령동골조물량변경"/>
      <sheetName val="프랜트면허"/>
      <sheetName val="반포2차"/>
      <sheetName val="첨"/>
      <sheetName val="6공구(당초)"/>
      <sheetName val="견적서"/>
      <sheetName val="교사기준면적(중)"/>
      <sheetName val="달서천-대비"/>
      <sheetName val="현장관리비"/>
      <sheetName val="조건"/>
      <sheetName val="단가"/>
      <sheetName val="단위수량산출"/>
      <sheetName val="일위단위"/>
      <sheetName val="차선도색-연장,수량(1)"/>
      <sheetName val="간접"/>
      <sheetName val="배수공 주요자재 집계표"/>
      <sheetName val="VXXXXXX"/>
      <sheetName val="출력X"/>
      <sheetName val="15"/>
      <sheetName val="계양가시설"/>
      <sheetName val="환율CHANGE"/>
      <sheetName val="단위단가"/>
      <sheetName val="수주추정"/>
      <sheetName val="9-1차이내역"/>
      <sheetName val="하수급견적대비"/>
      <sheetName val="수로단위수량"/>
      <sheetName val="내역표지"/>
      <sheetName val="몰탈"/>
      <sheetName val="우수공"/>
      <sheetName val="관경별내역서"/>
      <sheetName val="부대내역"/>
      <sheetName val="설계가"/>
      <sheetName val="앵커구조계산"/>
      <sheetName val="관접합및부설"/>
      <sheetName val="현장소운반"/>
      <sheetName val="관구보호몰탈"/>
      <sheetName val="교대(A1)"/>
      <sheetName val="집수정(600-700)"/>
      <sheetName val="설계예시"/>
      <sheetName val="1.수인터널"/>
      <sheetName val="총괄표"/>
      <sheetName val="슬래브수량"/>
      <sheetName val="수입"/>
      <sheetName val="해평견적"/>
      <sheetName val="건축공사"/>
      <sheetName val="가로등내역서"/>
      <sheetName val="음성방향"/>
      <sheetName val="산출기준자료"/>
      <sheetName val="구역화물"/>
      <sheetName val="단위목록"/>
      <sheetName val="시험비"/>
      <sheetName val="일위대가목록"/>
      <sheetName val="2_단면가정"/>
      <sheetName val="표지"/>
      <sheetName val="노무비"/>
      <sheetName val="재료비단가"/>
      <sheetName val="1차설계변경내역"/>
      <sheetName val="1차"/>
      <sheetName val="내역서 (2)"/>
      <sheetName val="우수받이"/>
      <sheetName val="단가조건(02년)"/>
      <sheetName val="고창방향"/>
      <sheetName val="각형맨홀"/>
      <sheetName val="구조물공집계"/>
      <sheetName val="상행-교대(A1-A2)"/>
      <sheetName val="수목표준대가"/>
      <sheetName val="내역서1999.8최종"/>
      <sheetName val="총괄서"/>
      <sheetName val="시점경사로"/>
      <sheetName val="A-8 PD(도로중앙)"/>
      <sheetName val="3BL공동구_수량1"/>
      <sheetName val="3_공통공사대비"/>
      <sheetName val="9_정착구_보강"/>
      <sheetName val="6PILE__(돌출)"/>
      <sheetName val="방배동내역_(총괄)"/>
      <sheetName val="준검_내역서"/>
      <sheetName val="단가_(2)"/>
      <sheetName val="1차_내역서"/>
      <sheetName val="전선_및_전선관"/>
      <sheetName val="배관배선_단가조사"/>
      <sheetName val="환경기계공정표_(3)"/>
      <sheetName val="DATA_입력란"/>
      <sheetName val="1__설계조건_2_단면가정_3__하중계산"/>
      <sheetName val="BSD_(2)"/>
      <sheetName val="배수공_시멘트_및_골재량_산출"/>
      <sheetName val="96보완계획7_12"/>
      <sheetName val="7_PILE__(돌출)"/>
      <sheetName val="8_PILE__(돌출)"/>
      <sheetName val="사__업__비__수__지__예__산__서"/>
      <sheetName val="호프"/>
      <sheetName val="골재집계"/>
      <sheetName val="-레미콘집계"/>
      <sheetName val="-몰탈콘크리트"/>
      <sheetName val="자갈,시멘트,모래산출"/>
      <sheetName val="-철근집계"/>
      <sheetName val="포장재료(1)"/>
      <sheetName val="-흄관집계"/>
      <sheetName val="총괄내역"/>
      <sheetName val="중요"/>
      <sheetName val="총내역서"/>
      <sheetName val="PROJECT BRIEF(EX.NEW)"/>
      <sheetName val="Site Expenses"/>
      <sheetName val="일위대가(1)"/>
      <sheetName val="포장물량집계"/>
      <sheetName val="표지 (2)"/>
      <sheetName val="VII-2현장경비"/>
      <sheetName val="Ⅴ-2.공종별내역"/>
      <sheetName val="세부내역서"/>
      <sheetName val="감액총괄표"/>
      <sheetName val="입력시트"/>
      <sheetName val="산근"/>
      <sheetName val="우수"/>
      <sheetName val="1.CB"/>
      <sheetName val="변수"/>
      <sheetName val="단면 (2)"/>
      <sheetName val="설계내역"/>
      <sheetName val="공량산출서"/>
      <sheetName val="03전반노무비"/>
      <sheetName val="내역_FILE"/>
      <sheetName val="업무처리전"/>
      <sheetName val="노단"/>
      <sheetName val="단산"/>
      <sheetName val="명세"/>
      <sheetName val="일대"/>
      <sheetName val="입력"/>
      <sheetName val="단가조정표"/>
      <sheetName val="단가(1)"/>
      <sheetName val="역T형교대(말뚝기초)"/>
      <sheetName val="옹벽수량집계"/>
      <sheetName val="기둥(원형)"/>
      <sheetName val="경영상태"/>
      <sheetName val="단위수량"/>
      <sheetName val="터파기단면도(보도)"/>
      <sheetName val="입력DATA"/>
      <sheetName val="바닥판"/>
      <sheetName val="setup"/>
      <sheetName val="pier-1"/>
      <sheetName val="06 일위대가목록"/>
      <sheetName val="공사현황"/>
      <sheetName val="수량집계표"/>
      <sheetName val="탄성1"/>
      <sheetName val="직접경비"/>
      <sheetName val="직접인건비"/>
      <sheetName val="공사비"/>
      <sheetName val="연도손익"/>
      <sheetName val="회수금"/>
      <sheetName val="대체용지"/>
      <sheetName val="건자이자"/>
      <sheetName val="내부매출원가"/>
      <sheetName val="지구 리스트"/>
      <sheetName val="용지비"/>
      <sheetName val="특수선일위대가"/>
      <sheetName val="시설물기초"/>
      <sheetName val="SLAB&quot;1&quot;"/>
      <sheetName val="갑지1"/>
      <sheetName val="공용(현대건설공구)"/>
      <sheetName val="현대건설공구(UNIT)"/>
      <sheetName val="공사비증감"/>
      <sheetName val="6호기"/>
      <sheetName val="토목주소"/>
      <sheetName val="배수통관(좌)"/>
      <sheetName val="INPUT(덕도방향-시점)"/>
      <sheetName val="평내중"/>
      <sheetName val="금액내역서"/>
      <sheetName val="낙석방지수량"/>
      <sheetName val="연도별cash"/>
      <sheetName val="대림경상68억"/>
      <sheetName val="GR"/>
      <sheetName val="토목공사"/>
      <sheetName val="Baby일위대가"/>
      <sheetName val="내역(신례)"/>
      <sheetName val="금액"/>
      <sheetName val="PI"/>
      <sheetName val="원가계산하도"/>
      <sheetName val="입력자료"/>
      <sheetName val="설내역서 "/>
      <sheetName val="내역전기"/>
      <sheetName val="인원투입"/>
      <sheetName val="코드"/>
      <sheetName val="중강당 내역"/>
      <sheetName val="기본일위"/>
      <sheetName val="기초일위"/>
      <sheetName val="수목단가"/>
      <sheetName val="시설수량표"/>
      <sheetName val="시설일위"/>
      <sheetName val="식재수량표"/>
      <sheetName val="tggwan(mac)"/>
      <sheetName val="도로경계단위"/>
      <sheetName val="용역단가"/>
      <sheetName val="상호참고자료"/>
      <sheetName val="발주처자료입력"/>
      <sheetName val="회사기본자료"/>
      <sheetName val="하자보증자료"/>
      <sheetName val="기술자관련자료"/>
      <sheetName val="일위대가(가설)"/>
      <sheetName val="계림(함평)"/>
      <sheetName val="계림(장성)"/>
      <sheetName val="관급자재대"/>
      <sheetName val="중기사용료산출근거"/>
      <sheetName val="단가 및 재료비"/>
      <sheetName val="가열로SW"/>
      <sheetName val="도장수량(하1)"/>
      <sheetName val="주형"/>
      <sheetName val="공사품의서"/>
      <sheetName val="99노임단가"/>
      <sheetName val="1"/>
      <sheetName val="unitpric"/>
      <sheetName val="noyim"/>
      <sheetName val="GAEYO"/>
      <sheetName val="공사비 증감 내역서"/>
      <sheetName val="4.2.1 마루높이 검토"/>
      <sheetName val="맨홀수량산출(A-LINE)"/>
      <sheetName val="배수공수집"/>
      <sheetName val="08-공사비총괄표"/>
      <sheetName val="01-적용기준"/>
      <sheetName val="산근(1)"/>
      <sheetName val="sub"/>
      <sheetName val="전체내역서"/>
      <sheetName val="120"/>
      <sheetName val="130"/>
      <sheetName val="100"/>
      <sheetName val="101"/>
      <sheetName val="102"/>
      <sheetName val="103"/>
      <sheetName val="106"/>
      <sheetName val="108"/>
      <sheetName val="109"/>
      <sheetName val="131"/>
      <sheetName val="110"/>
      <sheetName val="111"/>
      <sheetName val="114"/>
      <sheetName val="116"/>
      <sheetName val="132"/>
      <sheetName val="140"/>
      <sheetName val="141"/>
      <sheetName val="142"/>
      <sheetName val="143"/>
      <sheetName val="144"/>
      <sheetName val="145"/>
      <sheetName val="146"/>
      <sheetName val="121"/>
      <sheetName val="147"/>
      <sheetName val="148"/>
      <sheetName val="160"/>
      <sheetName val="164"/>
      <sheetName val="Flaer Area"/>
      <sheetName val="123"/>
      <sheetName val="124"/>
      <sheetName val="125"/>
      <sheetName val="126"/>
      <sheetName val="127"/>
      <sheetName val="128"/>
      <sheetName val="129"/>
      <sheetName val="조명일위"/>
      <sheetName val="도급내역"/>
      <sheetName val="물집"/>
      <sheetName val="도급금액"/>
      <sheetName val="재노경"/>
      <sheetName val="뚝토공"/>
      <sheetName val="몰탈재료산출"/>
      <sheetName val="사통"/>
      <sheetName val="산수배수"/>
      <sheetName val="포장공자재집계표"/>
      <sheetName val="nys"/>
      <sheetName val="유림골조"/>
      <sheetName val="플랜트 설치"/>
      <sheetName val="효성CB 1P기초"/>
      <sheetName val="조견표"/>
      <sheetName val="전차선로 물량표"/>
      <sheetName val="부표총괄"/>
      <sheetName val="내역서적용수량"/>
      <sheetName val="갑지(추정)"/>
      <sheetName val="단가산출서"/>
      <sheetName val="단가산출서 (2)"/>
      <sheetName val="05-원가계산"/>
      <sheetName val="인건비"/>
      <sheetName val="1.설계기준"/>
      <sheetName val="산출내역서"/>
      <sheetName val="(당평)자재"/>
      <sheetName val="당초명세(평)"/>
      <sheetName val="개요"/>
      <sheetName val="참조"/>
      <sheetName val="부대tu"/>
      <sheetName val="설-원가"/>
      <sheetName val="노임단가 (2)"/>
      <sheetName val="사각맨홀"/>
      <sheetName val="노면및방향"/>
      <sheetName val="집수A"/>
      <sheetName val="일위대가-1"/>
      <sheetName val="토공"/>
      <sheetName val="수량명세서"/>
      <sheetName val="보도포장연장조서-표준차도부"/>
      <sheetName val="표준차도부연장조서-ASP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 refreshError="1"/>
      <sheetData sheetId="200" refreshError="1"/>
      <sheetData sheetId="201" refreshError="1"/>
      <sheetData sheetId="202" refreshError="1"/>
      <sheetData sheetId="203" refreshError="1"/>
      <sheetData sheetId="204" refreshError="1"/>
      <sheetData sheetId="205" refreshError="1"/>
      <sheetData sheetId="206" refreshError="1"/>
      <sheetData sheetId="207" refreshError="1"/>
      <sheetData sheetId="208" refreshError="1"/>
      <sheetData sheetId="209" refreshError="1"/>
      <sheetData sheetId="210" refreshError="1"/>
      <sheetData sheetId="211" refreshError="1"/>
      <sheetData sheetId="212" refreshError="1"/>
      <sheetData sheetId="213" refreshError="1"/>
      <sheetData sheetId="214" refreshError="1"/>
      <sheetData sheetId="215" refreshError="1"/>
      <sheetData sheetId="216" refreshError="1"/>
      <sheetData sheetId="217" refreshError="1"/>
      <sheetData sheetId="218" refreshError="1"/>
      <sheetData sheetId="219" refreshError="1"/>
      <sheetData sheetId="220" refreshError="1"/>
      <sheetData sheetId="221" refreshError="1"/>
      <sheetData sheetId="222" refreshError="1"/>
      <sheetData sheetId="223" refreshError="1"/>
      <sheetData sheetId="224" refreshError="1"/>
      <sheetData sheetId="225" refreshError="1"/>
      <sheetData sheetId="226" refreshError="1"/>
      <sheetData sheetId="227" refreshError="1"/>
      <sheetData sheetId="228" refreshError="1"/>
      <sheetData sheetId="229" refreshError="1"/>
      <sheetData sheetId="230" refreshError="1"/>
      <sheetData sheetId="231" refreshError="1"/>
      <sheetData sheetId="232" refreshError="1"/>
      <sheetData sheetId="233" refreshError="1"/>
      <sheetData sheetId="234" refreshError="1"/>
      <sheetData sheetId="235" refreshError="1"/>
      <sheetData sheetId="236" refreshError="1"/>
      <sheetData sheetId="237" refreshError="1"/>
      <sheetData sheetId="238" refreshError="1"/>
      <sheetData sheetId="239" refreshError="1"/>
      <sheetData sheetId="240" refreshError="1"/>
      <sheetData sheetId="241" refreshError="1"/>
      <sheetData sheetId="242" refreshError="1"/>
      <sheetData sheetId="243" refreshError="1"/>
      <sheetData sheetId="244" refreshError="1"/>
      <sheetData sheetId="245" refreshError="1"/>
      <sheetData sheetId="246" refreshError="1"/>
      <sheetData sheetId="247" refreshError="1"/>
      <sheetData sheetId="248" refreshError="1"/>
      <sheetData sheetId="249" refreshError="1"/>
      <sheetData sheetId="250" refreshError="1"/>
      <sheetData sheetId="251" refreshError="1"/>
      <sheetData sheetId="252" refreshError="1"/>
      <sheetData sheetId="253" refreshError="1"/>
      <sheetData sheetId="254" refreshError="1"/>
      <sheetData sheetId="255" refreshError="1"/>
      <sheetData sheetId="256" refreshError="1"/>
      <sheetData sheetId="257" refreshError="1"/>
      <sheetData sheetId="258" refreshError="1"/>
      <sheetData sheetId="259" refreshError="1"/>
      <sheetData sheetId="260" refreshError="1"/>
      <sheetData sheetId="261" refreshError="1"/>
      <sheetData sheetId="262" refreshError="1"/>
      <sheetData sheetId="263" refreshError="1"/>
      <sheetData sheetId="264" refreshError="1"/>
      <sheetData sheetId="265" refreshError="1"/>
      <sheetData sheetId="266" refreshError="1"/>
      <sheetData sheetId="267" refreshError="1"/>
      <sheetData sheetId="268" refreshError="1"/>
      <sheetData sheetId="269" refreshError="1"/>
      <sheetData sheetId="270" refreshError="1"/>
      <sheetData sheetId="271" refreshError="1"/>
      <sheetData sheetId="272" refreshError="1"/>
      <sheetData sheetId="273" refreshError="1"/>
      <sheetData sheetId="274" refreshError="1"/>
      <sheetData sheetId="275" refreshError="1"/>
      <sheetData sheetId="276" refreshError="1"/>
      <sheetData sheetId="277" refreshError="1"/>
      <sheetData sheetId="278" refreshError="1"/>
      <sheetData sheetId="279" refreshError="1"/>
      <sheetData sheetId="280" refreshError="1"/>
      <sheetData sheetId="281" refreshError="1"/>
      <sheetData sheetId="282" refreshError="1"/>
      <sheetData sheetId="283" refreshError="1"/>
      <sheetData sheetId="284" refreshError="1"/>
      <sheetData sheetId="285" refreshError="1"/>
      <sheetData sheetId="286" refreshError="1"/>
      <sheetData sheetId="287" refreshError="1"/>
      <sheetData sheetId="288" refreshError="1"/>
      <sheetData sheetId="289" refreshError="1"/>
      <sheetData sheetId="290" refreshError="1"/>
      <sheetData sheetId="291" refreshError="1"/>
      <sheetData sheetId="292" refreshError="1"/>
      <sheetData sheetId="293" refreshError="1"/>
      <sheetData sheetId="294" refreshError="1"/>
      <sheetData sheetId="295" refreshError="1"/>
      <sheetData sheetId="296" refreshError="1"/>
      <sheetData sheetId="297" refreshError="1"/>
      <sheetData sheetId="298" refreshError="1"/>
      <sheetData sheetId="299" refreshError="1"/>
      <sheetData sheetId="300" refreshError="1"/>
      <sheetData sheetId="301" refreshError="1"/>
      <sheetData sheetId="302" refreshError="1"/>
      <sheetData sheetId="303" refreshError="1"/>
      <sheetData sheetId="304" refreshError="1"/>
      <sheetData sheetId="305" refreshError="1"/>
      <sheetData sheetId="306" refreshError="1"/>
      <sheetData sheetId="307" refreshError="1"/>
      <sheetData sheetId="308" refreshError="1"/>
      <sheetData sheetId="309" refreshError="1"/>
      <sheetData sheetId="310" refreshError="1"/>
      <sheetData sheetId="311" refreshError="1"/>
      <sheetData sheetId="312" refreshError="1"/>
      <sheetData sheetId="313" refreshError="1"/>
      <sheetData sheetId="314" refreshError="1"/>
      <sheetData sheetId="315" refreshError="1"/>
      <sheetData sheetId="316" refreshError="1"/>
      <sheetData sheetId="317" refreshError="1"/>
      <sheetData sheetId="318" refreshError="1"/>
      <sheetData sheetId="319" refreshError="1"/>
      <sheetData sheetId="320" refreshError="1"/>
      <sheetData sheetId="321" refreshError="1"/>
      <sheetData sheetId="322" refreshError="1"/>
      <sheetData sheetId="323" refreshError="1"/>
      <sheetData sheetId="324" refreshError="1"/>
      <sheetData sheetId="325" refreshError="1"/>
      <sheetData sheetId="326" refreshError="1"/>
      <sheetData sheetId="327" refreshError="1"/>
      <sheetData sheetId="328" refreshError="1"/>
      <sheetData sheetId="329" refreshError="1"/>
      <sheetData sheetId="330" refreshError="1"/>
      <sheetData sheetId="331" refreshError="1"/>
      <sheetData sheetId="332" refreshError="1"/>
      <sheetData sheetId="333" refreshError="1"/>
      <sheetData sheetId="334" refreshError="1"/>
      <sheetData sheetId="335" refreshError="1"/>
      <sheetData sheetId="336" refreshError="1"/>
      <sheetData sheetId="337" refreshError="1"/>
      <sheetData sheetId="338" refreshError="1"/>
      <sheetData sheetId="339" refreshError="1"/>
      <sheetData sheetId="340" refreshError="1"/>
      <sheetData sheetId="341" refreshError="1"/>
      <sheetData sheetId="342" refreshError="1"/>
      <sheetData sheetId="343" refreshError="1"/>
      <sheetData sheetId="344" refreshError="1"/>
      <sheetData sheetId="345" refreshError="1"/>
      <sheetData sheetId="346" refreshError="1"/>
      <sheetData sheetId="347" refreshError="1"/>
      <sheetData sheetId="348" refreshError="1"/>
      <sheetData sheetId="349" refreshError="1"/>
      <sheetData sheetId="350" refreshError="1"/>
      <sheetData sheetId="351" refreshError="1"/>
      <sheetData sheetId="352" refreshError="1"/>
      <sheetData sheetId="353" refreshError="1"/>
      <sheetData sheetId="354" refreshError="1"/>
      <sheetData sheetId="355" refreshError="1"/>
      <sheetData sheetId="356" refreshError="1"/>
      <sheetData sheetId="357" refreshError="1"/>
      <sheetData sheetId="358" refreshError="1"/>
      <sheetData sheetId="359" refreshError="1"/>
      <sheetData sheetId="360" refreshError="1"/>
      <sheetData sheetId="361" refreshError="1"/>
      <sheetData sheetId="362" refreshError="1"/>
      <sheetData sheetId="363" refreshError="1"/>
      <sheetData sheetId="364" refreshError="1"/>
      <sheetData sheetId="365" refreshError="1"/>
      <sheetData sheetId="366" refreshError="1"/>
      <sheetData sheetId="367" refreshError="1"/>
      <sheetData sheetId="368" refreshError="1"/>
      <sheetData sheetId="369" refreshError="1"/>
      <sheetData sheetId="370" refreshError="1"/>
      <sheetData sheetId="371" refreshError="1"/>
      <sheetData sheetId="372" refreshError="1"/>
      <sheetData sheetId="373" refreshError="1"/>
      <sheetData sheetId="374" refreshError="1"/>
      <sheetData sheetId="375" refreshError="1"/>
      <sheetData sheetId="376" refreshError="1"/>
      <sheetData sheetId="377" refreshError="1"/>
      <sheetData sheetId="378" refreshError="1"/>
      <sheetData sheetId="379" refreshError="1"/>
      <sheetData sheetId="380" refreshError="1"/>
      <sheetData sheetId="381" refreshError="1"/>
      <sheetData sheetId="382" refreshError="1"/>
      <sheetData sheetId="383" refreshError="1"/>
      <sheetData sheetId="384" refreshError="1"/>
      <sheetData sheetId="385" refreshError="1"/>
      <sheetData sheetId="386" refreshError="1"/>
      <sheetData sheetId="387" refreshError="1"/>
      <sheetData sheetId="388" refreshError="1"/>
      <sheetData sheetId="389" refreshError="1"/>
      <sheetData sheetId="390" refreshError="1"/>
      <sheetData sheetId="391" refreshError="1"/>
      <sheetData sheetId="392" refreshError="1"/>
      <sheetData sheetId="393" refreshError="1"/>
      <sheetData sheetId="394" refreshError="1"/>
      <sheetData sheetId="395" refreshError="1"/>
      <sheetData sheetId="396" refreshError="1"/>
      <sheetData sheetId="397" refreshError="1"/>
      <sheetData sheetId="398" refreshError="1"/>
      <sheetData sheetId="399" refreshError="1"/>
      <sheetData sheetId="400" refreshError="1"/>
      <sheetData sheetId="401" refreshError="1"/>
      <sheetData sheetId="402" refreshError="1"/>
      <sheetData sheetId="403" refreshError="1"/>
      <sheetData sheetId="404" refreshError="1"/>
      <sheetData sheetId="405" refreshError="1"/>
      <sheetData sheetId="406" refreshError="1"/>
      <sheetData sheetId="407" refreshError="1"/>
      <sheetData sheetId="408" refreshError="1"/>
      <sheetData sheetId="409" refreshError="1"/>
      <sheetData sheetId="410" refreshError="1"/>
      <sheetData sheetId="411" refreshError="1"/>
      <sheetData sheetId="412" refreshError="1"/>
      <sheetData sheetId="413" refreshError="1"/>
      <sheetData sheetId="414" refreshError="1"/>
      <sheetData sheetId="415" refreshError="1"/>
      <sheetData sheetId="416" refreshError="1"/>
      <sheetData sheetId="417" refreshError="1"/>
      <sheetData sheetId="418" refreshError="1"/>
      <sheetData sheetId="419" refreshError="1"/>
      <sheetData sheetId="420" refreshError="1"/>
      <sheetData sheetId="421" refreshError="1"/>
      <sheetData sheetId="422" refreshError="1"/>
      <sheetData sheetId="423" refreshError="1"/>
      <sheetData sheetId="424" refreshError="1"/>
      <sheetData sheetId="425" refreshError="1"/>
      <sheetData sheetId="426" refreshError="1"/>
      <sheetData sheetId="427" refreshError="1"/>
      <sheetData sheetId="428" refreshError="1"/>
      <sheetData sheetId="429" refreshError="1"/>
      <sheetData sheetId="430" refreshError="1"/>
      <sheetData sheetId="431" refreshError="1"/>
      <sheetData sheetId="432" refreshError="1"/>
      <sheetData sheetId="433" refreshError="1"/>
      <sheetData sheetId="434" refreshError="1"/>
      <sheetData sheetId="435" refreshError="1"/>
      <sheetData sheetId="436" refreshError="1"/>
      <sheetData sheetId="437" refreshError="1"/>
      <sheetData sheetId="438" refreshError="1"/>
      <sheetData sheetId="439" refreshError="1"/>
      <sheetData sheetId="440" refreshError="1"/>
      <sheetData sheetId="441" refreshError="1"/>
      <sheetData sheetId="442" refreshError="1"/>
      <sheetData sheetId="443" refreshError="1"/>
      <sheetData sheetId="444" refreshError="1"/>
      <sheetData sheetId="445" refreshError="1"/>
      <sheetData sheetId="446" refreshError="1"/>
      <sheetData sheetId="447" refreshError="1"/>
      <sheetData sheetId="448" refreshError="1"/>
      <sheetData sheetId="449" refreshError="1"/>
      <sheetData sheetId="450" refreshError="1"/>
      <sheetData sheetId="451" refreshError="1"/>
      <sheetData sheetId="452" refreshError="1"/>
      <sheetData sheetId="453" refreshError="1"/>
      <sheetData sheetId="454" refreshError="1"/>
      <sheetData sheetId="455" refreshError="1"/>
      <sheetData sheetId="456" refreshError="1"/>
      <sheetData sheetId="457" refreshError="1"/>
      <sheetData sheetId="458" refreshError="1"/>
      <sheetData sheetId="459" refreshError="1"/>
      <sheetData sheetId="460" refreshError="1"/>
      <sheetData sheetId="461" refreshError="1"/>
      <sheetData sheetId="462" refreshError="1"/>
      <sheetData sheetId="463" refreshError="1"/>
      <sheetData sheetId="464" refreshError="1"/>
      <sheetData sheetId="465" refreshError="1"/>
      <sheetData sheetId="466" refreshError="1"/>
      <sheetData sheetId="467" refreshError="1"/>
      <sheetData sheetId="468" refreshError="1"/>
      <sheetData sheetId="469" refreshError="1"/>
      <sheetData sheetId="470" refreshError="1"/>
      <sheetData sheetId="471" refreshError="1"/>
      <sheetData sheetId="472" refreshError="1"/>
      <sheetData sheetId="473" refreshError="1"/>
      <sheetData sheetId="474" refreshError="1"/>
      <sheetData sheetId="475" refreshError="1"/>
      <sheetData sheetId="476" refreshError="1"/>
      <sheetData sheetId="477" refreshError="1"/>
      <sheetData sheetId="478" refreshError="1"/>
      <sheetData sheetId="479" refreshError="1"/>
      <sheetData sheetId="480" refreshError="1"/>
      <sheetData sheetId="481" refreshError="1"/>
      <sheetData sheetId="482" refreshError="1"/>
      <sheetData sheetId="483" refreshError="1"/>
      <sheetData sheetId="484" refreshError="1"/>
      <sheetData sheetId="485" refreshError="1"/>
      <sheetData sheetId="486" refreshError="1"/>
      <sheetData sheetId="487" refreshError="1"/>
      <sheetData sheetId="488" refreshError="1"/>
      <sheetData sheetId="489" refreshError="1"/>
      <sheetData sheetId="490" refreshError="1"/>
      <sheetData sheetId="491" refreshError="1"/>
      <sheetData sheetId="492" refreshError="1"/>
      <sheetData sheetId="493" refreshError="1"/>
      <sheetData sheetId="494" refreshError="1"/>
      <sheetData sheetId="495" refreshError="1"/>
      <sheetData sheetId="496" refreshError="1"/>
      <sheetData sheetId="497" refreshError="1"/>
      <sheetData sheetId="498" refreshError="1"/>
      <sheetData sheetId="499" refreshError="1"/>
      <sheetData sheetId="500" refreshError="1"/>
      <sheetData sheetId="501" refreshError="1"/>
      <sheetData sheetId="502" refreshError="1"/>
      <sheetData sheetId="503" refreshError="1"/>
      <sheetData sheetId="504" refreshError="1"/>
      <sheetData sheetId="505" refreshError="1"/>
      <sheetData sheetId="506" refreshError="1"/>
      <sheetData sheetId="507" refreshError="1"/>
      <sheetData sheetId="508" refreshError="1"/>
      <sheetData sheetId="509" refreshError="1"/>
      <sheetData sheetId="510" refreshError="1"/>
      <sheetData sheetId="511" refreshError="1"/>
      <sheetData sheetId="512" refreshError="1"/>
      <sheetData sheetId="513" refreshError="1"/>
      <sheetData sheetId="514" refreshError="1"/>
      <sheetData sheetId="515" refreshError="1"/>
      <sheetData sheetId="516" refreshError="1"/>
      <sheetData sheetId="517" refreshError="1"/>
      <sheetData sheetId="518" refreshError="1"/>
      <sheetData sheetId="519" refreshError="1"/>
      <sheetData sheetId="520" refreshError="1"/>
      <sheetData sheetId="521" refreshError="1"/>
      <sheetData sheetId="522" refreshError="1"/>
      <sheetData sheetId="523" refreshError="1"/>
      <sheetData sheetId="524" refreshError="1"/>
      <sheetData sheetId="525" refreshError="1"/>
      <sheetData sheetId="526" refreshError="1"/>
      <sheetData sheetId="527" refreshError="1"/>
      <sheetData sheetId="528" refreshError="1"/>
      <sheetData sheetId="529" refreshError="1"/>
      <sheetData sheetId="530" refreshError="1"/>
      <sheetData sheetId="531" refreshError="1"/>
      <sheetData sheetId="532" refreshError="1"/>
      <sheetData sheetId="533" refreshError="1"/>
      <sheetData sheetId="534" refreshError="1"/>
      <sheetData sheetId="535" refreshError="1"/>
      <sheetData sheetId="536" refreshError="1"/>
      <sheetData sheetId="537" refreshError="1"/>
      <sheetData sheetId="538" refreshError="1"/>
      <sheetData sheetId="539" refreshError="1"/>
      <sheetData sheetId="540" refreshError="1"/>
      <sheetData sheetId="541" refreshError="1"/>
      <sheetData sheetId="542" refreshError="1"/>
      <sheetData sheetId="543" refreshError="1"/>
      <sheetData sheetId="544" refreshError="1"/>
      <sheetData sheetId="545" refreshError="1"/>
      <sheetData sheetId="546" refreshError="1"/>
      <sheetData sheetId="547" refreshError="1"/>
      <sheetData sheetId="548" refreshError="1"/>
      <sheetData sheetId="549" refreshError="1"/>
      <sheetData sheetId="550" refreshError="1"/>
      <sheetData sheetId="551" refreshError="1"/>
      <sheetData sheetId="552" refreshError="1"/>
      <sheetData sheetId="553" refreshError="1"/>
      <sheetData sheetId="554" refreshError="1"/>
      <sheetData sheetId="555" refreshError="1"/>
      <sheetData sheetId="556" refreshError="1"/>
      <sheetData sheetId="557" refreshError="1"/>
      <sheetData sheetId="558" refreshError="1"/>
      <sheetData sheetId="559" refreshError="1"/>
      <sheetData sheetId="560" refreshError="1"/>
      <sheetData sheetId="561" refreshError="1"/>
      <sheetData sheetId="562" refreshError="1"/>
      <sheetData sheetId="563" refreshError="1"/>
      <sheetData sheetId="564" refreshError="1"/>
      <sheetData sheetId="565" refreshError="1"/>
      <sheetData sheetId="566" refreshError="1"/>
      <sheetData sheetId="567" refreshError="1"/>
      <sheetData sheetId="568" refreshError="1"/>
      <sheetData sheetId="569" refreshError="1"/>
      <sheetData sheetId="570" refreshError="1"/>
      <sheetData sheetId="571" refreshError="1"/>
      <sheetData sheetId="572" refreshError="1"/>
      <sheetData sheetId="573" refreshError="1"/>
      <sheetData sheetId="574" refreshError="1"/>
      <sheetData sheetId="575" refreshError="1"/>
      <sheetData sheetId="576" refreshError="1"/>
      <sheetData sheetId="577" refreshError="1"/>
      <sheetData sheetId="578" refreshError="1"/>
      <sheetData sheetId="579" refreshError="1"/>
      <sheetData sheetId="580" refreshError="1"/>
      <sheetData sheetId="581" refreshError="1"/>
      <sheetData sheetId="582" refreshError="1"/>
      <sheetData sheetId="583" refreshError="1"/>
      <sheetData sheetId="584" refreshError="1"/>
      <sheetData sheetId="585" refreshError="1"/>
      <sheetData sheetId="586" refreshError="1"/>
      <sheetData sheetId="587" refreshError="1"/>
      <sheetData sheetId="588" refreshError="1"/>
      <sheetData sheetId="589" refreshError="1"/>
      <sheetData sheetId="590" refreshError="1"/>
      <sheetData sheetId="591" refreshError="1"/>
      <sheetData sheetId="592" refreshError="1"/>
      <sheetData sheetId="593" refreshError="1"/>
      <sheetData sheetId="594" refreshError="1"/>
      <sheetData sheetId="595" refreshError="1"/>
      <sheetData sheetId="596" refreshError="1"/>
      <sheetData sheetId="597" refreshError="1"/>
      <sheetData sheetId="598" refreshError="1"/>
      <sheetData sheetId="599" refreshError="1"/>
      <sheetData sheetId="600" refreshError="1"/>
      <sheetData sheetId="601" refreshError="1"/>
      <sheetData sheetId="602" refreshError="1"/>
      <sheetData sheetId="603" refreshError="1"/>
    </sheetDataSet>
  </externalBook>
</externalLink>
</file>

<file path=xl/externalLinks/externalLink1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대비"/>
      <sheetName val="토공"/>
    </sheetNames>
    <sheetDataSet>
      <sheetData sheetId="0"/>
      <sheetData sheetId="1"/>
    </sheetDataSet>
  </externalBook>
</externalLink>
</file>

<file path=xl/externalLinks/externalLink1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표지"/>
      <sheetName val="설계표"/>
      <sheetName val="내역서"/>
      <sheetName val="폐기물기초"/>
      <sheetName val="폐기물공"/>
      <sheetName val="철거물량집계표"/>
      <sheetName val="#REF"/>
      <sheetName val="터파기및재료"/>
      <sheetName val="날개벽수량표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</sheetDataSet>
  </externalBook>
</externalLink>
</file>

<file path=xl/externalLinks/externalLink1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우수받이,연결관집계"/>
      <sheetName val="우수받이노선별집계"/>
      <sheetName val="원본(2)"/>
      <sheetName val="받이연결(관)조서"/>
      <sheetName val="연결관원형"/>
      <sheetName val="연결관암거"/>
      <sheetName val="접속흄관이음몰탈단위수량(2차)"/>
      <sheetName val="우수받이단위수량(2차)"/>
      <sheetName val="집수정연결관집계"/>
      <sheetName val="집수정연결관조서"/>
      <sheetName val="플륨연장조서"/>
      <sheetName val="콘크리트벤치플륨2"/>
      <sheetName val="유공관연장"/>
      <sheetName val="차액보증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 refreshError="1"/>
    </sheetDataSet>
  </externalBook>
</externalLink>
</file>

<file path=xl/externalLinks/externalLink2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덕전리"/>
      <sheetName val="조서및연장산출"/>
      <sheetName val="배수공수량"/>
      <sheetName val="암거공수량집계"/>
      <sheetName val="횡배수공집계"/>
      <sheetName val="수로관및집수정수량집계"/>
      <sheetName val="횡배수토공(P.E,BOX) "/>
      <sheetName val="수로관및집수정"/>
      <sheetName val="지수벽 및 파라피트"/>
      <sheetName val="암거수량"/>
      <sheetName val="암거날개벽수량"/>
      <sheetName val="암거날개벽토공"/>
      <sheetName val="횡배수관날개벽"/>
      <sheetName val="횡배수관날개벽잔토 "/>
      <sheetName val="횡배수관날개벽수량표"/>
      <sheetName val="횡배수관날개벽잔토산식치수표"/>
      <sheetName val="토적계산서"/>
      <sheetName val="포장자재수량집계"/>
      <sheetName val="콘크리트포장"/>
      <sheetName val="토사측구"/>
      <sheetName val="표 지 "/>
      <sheetName val="자재집계"/>
      <sheetName val="토공집계"/>
      <sheetName val="총괄자재집계"/>
      <sheetName val="암거날개벽수량(1.5M)"/>
      <sheetName val="암거날개벽토공(1.5)"/>
      <sheetName val="토공집계(소계)"/>
      <sheetName val="관급자재대"/>
      <sheetName val="면벽수량"/>
      <sheetName val="흄관(보호)(1연)"/>
      <sheetName val="흄관 보호토공(1연)"/>
      <sheetName val="DATE"/>
      <sheetName val="단가"/>
      <sheetName val="유림골조"/>
      <sheetName val="난간벽단위"/>
      <sheetName val="단위수량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</sheetDataSet>
  </externalBook>
</externalLink>
</file>

<file path=xl/externalLinks/externalLink2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표지01"/>
      <sheetName val="표지02"/>
      <sheetName val="설명서"/>
      <sheetName val="주요공사량"/>
      <sheetName val="골재원"/>
      <sheetName val="자재"/>
      <sheetName val="주요자재"/>
      <sheetName val="콘크리트배합"/>
      <sheetName val="아스콘2"/>
      <sheetName val="변경조건"/>
      <sheetName val="Sheet1"/>
      <sheetName val="Sheet2"/>
      <sheetName val="Sheet3"/>
      <sheetName val="식재인부"/>
      <sheetName val="덕전리"/>
    </sheetNames>
    <sheetDataSet>
      <sheetData sheetId="0" refreshError="1"/>
      <sheetData sheetId="1"/>
      <sheetData sheetId="2"/>
      <sheetData sheetId="3"/>
      <sheetData sheetId="4"/>
      <sheetData sheetId="5"/>
      <sheetData sheetId="6"/>
      <sheetData sheetId="7" refreshError="1"/>
      <sheetData sheetId="8"/>
      <sheetData sheetId="9"/>
      <sheetData sheetId="10" refreshError="1"/>
      <sheetData sheetId="11" refreshError="1"/>
      <sheetData sheetId="12" refreshError="1"/>
      <sheetData sheetId="13" refreshError="1"/>
      <sheetData sheetId="14" refreshError="1"/>
    </sheetDataSet>
  </externalBook>
</externalLink>
</file>

<file path=xl/externalLinks/externalLink2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****_x0000_ÿ"/>
      <sheetName val="토공집계표 (2)"/>
      <sheetName val="토공집계표"/>
      <sheetName val="자재집계표"/>
      <sheetName val="98수문일위"/>
    </sheetNames>
    <sheetDataSet>
      <sheetData sheetId="0"/>
      <sheetData sheetId="1" refreshError="1"/>
      <sheetData sheetId="2"/>
      <sheetData sheetId="3"/>
      <sheetData sheetId="4" refreshError="1"/>
    </sheetDataSet>
  </externalBook>
</externalLink>
</file>

<file path=xl/externalLinks/externalLink2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DATE"/>
      <sheetName val="조명시설"/>
    </sheetNames>
    <sheetDataSet>
      <sheetData sheetId="0" refreshError="1"/>
      <sheetData sheetId="1" refreshError="1"/>
    </sheetDataSet>
  </externalBook>
</externalLink>
</file>

<file path=xl/externalLinks/externalLink2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xxxxxx"/>
      <sheetName val="VXXXXX"/>
      <sheetName val="원남"/>
      <sheetName val="원가계산(조,투,실)"/>
      <sheetName val="관리비"/>
      <sheetName val="조사가추정"/>
      <sheetName val="업체"/>
      <sheetName val="대비집계장(견적)"/>
      <sheetName val="원가계산"/>
      <sheetName val="설계집계장"/>
      <sheetName val="실행집계장"/>
      <sheetName val="투찰집계장"/>
      <sheetName val="♣총괄내역서♣"/>
      <sheetName val="실행내역서"/>
      <sheetName val="확약서"/>
      <sheetName val="실행하도사항"/>
      <sheetName val="실행별지"/>
      <sheetName val="실행하도잡비"/>
      <sheetName val="실행토공하도"/>
      <sheetName val="실행철콘하도"/>
      <sheetName val="실행철강하도"/>
      <sheetName val="실행토공견갑"/>
      <sheetName val="실행토공견적"/>
      <sheetName val="실행철콘견갑"/>
      <sheetName val="실행철콘견적"/>
      <sheetName val="실행철강견갑"/>
      <sheetName val="실행철강견적"/>
      <sheetName val="단산"/>
    </sheetNames>
    <sheetDataSet>
      <sheetData sheetId="0"/>
      <sheetData sheetId="1" refreshError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 refreshError="1">
        <row r="1">
          <cell r="A1">
            <v>1</v>
          </cell>
        </row>
        <row r="2">
          <cell r="A2">
            <v>2</v>
          </cell>
        </row>
        <row r="3">
          <cell r="A3">
            <v>3</v>
          </cell>
        </row>
        <row r="4">
          <cell r="A4">
            <v>4</v>
          </cell>
        </row>
      </sheetData>
      <sheetData sheetId="21"/>
      <sheetData sheetId="22"/>
      <sheetData sheetId="23"/>
      <sheetData sheetId="24"/>
      <sheetData sheetId="25"/>
      <sheetData sheetId="26"/>
      <sheetData sheetId="27"/>
    </sheetDataSet>
  </externalBook>
</externalLink>
</file>

<file path=xl/externalLinks/externalLink2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우수관집계 "/>
      <sheetName val="관경별집계"/>
      <sheetName val="우수관연장"/>
      <sheetName val="우수관"/>
      <sheetName val="평균관경"/>
      <sheetName val="관기초재료"/>
      <sheetName val="관로토공집계"/>
      <sheetName val="관로토공"/>
      <sheetName val="관기초"/>
      <sheetName val="관기초검토"/>
      <sheetName val="조명시설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 refreshError="1"/>
    </sheetDataSet>
  </externalBook>
</externalLink>
</file>

<file path=xl/externalLinks/externalLink2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현설(토.철)"/>
      <sheetName val="토공견적서"/>
      <sheetName val="철콘견적서"/>
      <sheetName val="덕전리"/>
    </sheetNames>
    <sheetDataSet>
      <sheetData sheetId="0" refreshError="1"/>
      <sheetData sheetId="1" refreshError="1"/>
      <sheetData sheetId="2" refreshError="1"/>
      <sheetData sheetId="3" refreshError="1"/>
    </sheetDataSet>
  </externalBook>
</externalLink>
</file>

<file path=xl/externalLinks/externalLink2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차액보증"/>
      <sheetName val="일위대가"/>
      <sheetName val="대림경상68억"/>
      <sheetName val="해외(원화)"/>
      <sheetName val="공문"/>
      <sheetName val="집계표"/>
      <sheetName val="실행철강하도"/>
      <sheetName val="내역"/>
      <sheetName val="#REF"/>
      <sheetName val="FAX"/>
      <sheetName val="물량표"/>
      <sheetName val="인천제철"/>
      <sheetName val="한강운반비"/>
      <sheetName val="규격"/>
      <sheetName val="갑지"/>
      <sheetName val="노임"/>
      <sheetName val="3.공통공사대비"/>
      <sheetName val="단가조사"/>
      <sheetName val="준검 내역서"/>
      <sheetName val="구미4단2"/>
      <sheetName val="9GNG운반"/>
      <sheetName val="골조시행"/>
      <sheetName val="연습"/>
      <sheetName val="갑지(추정)"/>
      <sheetName val="강교(Sub)"/>
      <sheetName val="일반토공견적"/>
      <sheetName val="보험료"/>
      <sheetName val="부전지"/>
      <sheetName val="조명시설"/>
      <sheetName val="터파기및재료"/>
      <sheetName val="입력"/>
      <sheetName val="청천내"/>
      <sheetName val="데이타"/>
      <sheetName val="예산대비"/>
      <sheetName val="DATE"/>
      <sheetName val="기초단가"/>
      <sheetName val="원가서"/>
      <sheetName val="단가"/>
      <sheetName val="일위대가(1)"/>
      <sheetName val="기안"/>
      <sheetName val="인사자료총집계"/>
      <sheetName val="인건비 "/>
      <sheetName val="N賃率-職"/>
      <sheetName val="_REF"/>
      <sheetName val="Apt내역"/>
      <sheetName val="수량산출"/>
      <sheetName val="APT"/>
      <sheetName val="주안3차A-A"/>
      <sheetName val="데리네이타현황"/>
      <sheetName val="Sheet4"/>
      <sheetName val="소방사항"/>
      <sheetName val="일위"/>
      <sheetName val="기본단가"/>
      <sheetName val="DHEQSUPT"/>
      <sheetName val="시화점실행"/>
      <sheetName val="마산월령동골조물량변경"/>
      <sheetName val="내역서"/>
      <sheetName val="구의33고"/>
      <sheetName val="진천방향"/>
      <sheetName val="비교1"/>
      <sheetName val="9-1차이내역"/>
      <sheetName val="중기사용료"/>
      <sheetName val="G.R300경비"/>
      <sheetName val="표지"/>
      <sheetName val="Total"/>
      <sheetName val="총괄"/>
      <sheetName val="구조물공"/>
      <sheetName val="부대공"/>
      <sheetName val="배수공"/>
      <sheetName val="토공"/>
      <sheetName val="포장공"/>
      <sheetName val="관로공표지"/>
      <sheetName val="유림골조"/>
      <sheetName val="건축내역서 (경제상무실)"/>
      <sheetName val="현장경상비"/>
      <sheetName val="단가산출"/>
      <sheetName val="입찰안"/>
      <sheetName val="가. 2006년 사업계획서"/>
      <sheetName val="집행현황"/>
      <sheetName val="MIJIBI"/>
      <sheetName val="도급원가"/>
      <sheetName val="비용"/>
      <sheetName val="98수문일위"/>
      <sheetName val="자재"/>
      <sheetName val="Sheet1"/>
      <sheetName val="제잡비"/>
      <sheetName val="중기경유지급대장"/>
      <sheetName val="BQ(실행)"/>
      <sheetName val="기본DATA"/>
      <sheetName val="금액내역서"/>
      <sheetName val="통합보할공정표"/>
      <sheetName val="내역서적용"/>
      <sheetName val="(A)내역서"/>
      <sheetName val="콘크리트타설집계표"/>
      <sheetName val="시운전연료"/>
      <sheetName val="유림총괄"/>
      <sheetName val="편입용지조서"/>
      <sheetName val="원가"/>
      <sheetName val="bid"/>
      <sheetName val="MOTOR"/>
      <sheetName val="공사"/>
      <sheetName val="토목(대안)"/>
      <sheetName val="인제내역"/>
      <sheetName val="부대tu"/>
      <sheetName val="inputdata"/>
      <sheetName val="database"/>
      <sheetName val="실행내역서 "/>
      <sheetName val="영동(D)"/>
      <sheetName val="실행(1)"/>
      <sheetName val="XL4Poppy"/>
      <sheetName val="I一般比"/>
      <sheetName val="전기단가조사서"/>
      <sheetName val="목포전화국"/>
      <sheetName val="노임이"/>
      <sheetName val="EACT10"/>
      <sheetName val="집계"/>
      <sheetName val="면적"/>
      <sheetName val="기본자료"/>
      <sheetName val="s"/>
      <sheetName val="산출내역서집계표"/>
      <sheetName val="입찰"/>
      <sheetName val="현경"/>
      <sheetName val="노임단가"/>
      <sheetName val="2000년1차"/>
      <sheetName val="배관배선 단가조사"/>
      <sheetName val="일위대가집계"/>
      <sheetName val="내역_FILE"/>
      <sheetName val="대치판정"/>
      <sheetName val="Sheet6"/>
      <sheetName val="Salary(해외)"/>
      <sheetName val="연돌일위집계"/>
      <sheetName val="***********************00"/>
      <sheetName val="설계예산서"/>
      <sheetName val="설비"/>
      <sheetName val="P1"/>
      <sheetName val="매매"/>
      <sheetName val="전신"/>
      <sheetName val="A-4"/>
      <sheetName val="연결임시"/>
      <sheetName val="목재동바리"/>
      <sheetName val="출력X"/>
      <sheetName val="SUMMARY"/>
      <sheetName val="PAINT"/>
      <sheetName val="매립"/>
      <sheetName val="수목데이타 "/>
      <sheetName val="96보완계획7.12"/>
      <sheetName val="설계내역서"/>
      <sheetName val="식재"/>
      <sheetName val="시설물"/>
      <sheetName val="식재출력용"/>
      <sheetName val="유지관리"/>
      <sheetName val="개요"/>
      <sheetName val="설비견적"/>
      <sheetName val="확약서"/>
      <sheetName val="정부노임단가"/>
      <sheetName val="개산공사비"/>
      <sheetName val="견적"/>
      <sheetName val="내역서단가산출용"/>
      <sheetName val="원가계산서(남측)"/>
      <sheetName val="총물량"/>
      <sheetName val="음료실행"/>
      <sheetName val="기초일위"/>
      <sheetName val="98지급계획"/>
      <sheetName val="설비단가표"/>
      <sheetName val="맨홀수량"/>
      <sheetName val="공통부대비"/>
      <sheetName val="토목내역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</sheetDataSet>
  </externalBook>
</externalLink>
</file>

<file path=xl/externalLinks/externalLink2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Sheet1"/>
      <sheetName val="Sheet2"/>
      <sheetName val="원가계산서"/>
      <sheetName val="날개벽수량표"/>
    </sheetNames>
    <sheetDataSet>
      <sheetData sheetId="0"/>
      <sheetData sheetId="1"/>
      <sheetData sheetId="2"/>
      <sheetData sheetId="3" refreshError="1"/>
    </sheetDataSet>
  </externalBook>
</externalLink>
</file>

<file path=xl/externalLinks/externalLink2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xxxxxx"/>
      <sheetName val="VXXXXX"/>
      <sheetName val="원남"/>
      <sheetName val="원가계산(조,투,실)"/>
      <sheetName val="관리비"/>
      <sheetName val="조사가추정"/>
      <sheetName val="업체"/>
      <sheetName val="대비집계장(견적)"/>
      <sheetName val="원가계산"/>
      <sheetName val="설계집계장"/>
      <sheetName val="실행집계장"/>
      <sheetName val="투찰집계장"/>
      <sheetName val="♣총괄내역서♣"/>
      <sheetName val="실행내역서"/>
      <sheetName val="확약서"/>
      <sheetName val="실행하도사항"/>
      <sheetName val="실행별지"/>
      <sheetName val="실행하도잡비"/>
      <sheetName val="실행토공하도"/>
      <sheetName val="실행철콘하도"/>
      <sheetName val="실행철강하도"/>
      <sheetName val="실행토공견갑"/>
      <sheetName val="실행토공견적"/>
      <sheetName val="실행철콘견갑"/>
      <sheetName val="실행철콘견적"/>
      <sheetName val="실행철강견갑"/>
      <sheetName val="실행철강견적"/>
      <sheetName val="단산"/>
      <sheetName val="날개벽수량표"/>
    </sheetNames>
    <sheetDataSet>
      <sheetData sheetId="0"/>
      <sheetData sheetId="1" refreshError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 refreshError="1"/>
      <sheetData sheetId="21"/>
      <sheetData sheetId="22"/>
      <sheetData sheetId="23"/>
      <sheetData sheetId="24"/>
      <sheetData sheetId="25"/>
      <sheetData sheetId="26"/>
      <sheetData sheetId="27"/>
      <sheetData sheetId="28" refreshError="1"/>
    </sheetDataSet>
  </externalBook>
</externalLink>
</file>

<file path=xl/externalLinks/externalLink3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xxxxxx"/>
      <sheetName val="VXXXXX"/>
      <sheetName val="원남"/>
      <sheetName val="원가계산(조,투,실)"/>
      <sheetName val="관리비"/>
      <sheetName val="조사가추정"/>
      <sheetName val="업체"/>
      <sheetName val="대비집계장(견적)"/>
      <sheetName val="원가계산"/>
      <sheetName val="설계집계장"/>
      <sheetName val="실행집계장"/>
      <sheetName val="투찰집계장"/>
      <sheetName val="♣총괄내역서♣"/>
      <sheetName val="실행내역서"/>
      <sheetName val="확약서"/>
      <sheetName val="실행하도사항"/>
      <sheetName val="실행별지"/>
      <sheetName val="실행하도잡비"/>
      <sheetName val="실행토공하도"/>
      <sheetName val="실행철콘하도"/>
      <sheetName val="실행철강하도"/>
      <sheetName val="실행토공견갑"/>
      <sheetName val="실행토공견적"/>
      <sheetName val="실행철콘견갑"/>
      <sheetName val="실행철콘견적"/>
      <sheetName val="실행철강견갑"/>
      <sheetName val="실행철강견적"/>
      <sheetName val="단산"/>
    </sheetNames>
    <sheetDataSet>
      <sheetData sheetId="0"/>
      <sheetData sheetId="1" refreshError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>
        <row r="1">
          <cell r="A1">
            <v>1</v>
          </cell>
        </row>
        <row r="2">
          <cell r="A2">
            <v>2</v>
          </cell>
        </row>
        <row r="3">
          <cell r="A3">
            <v>3</v>
          </cell>
        </row>
        <row r="4">
          <cell r="A4">
            <v>4</v>
          </cell>
        </row>
      </sheetData>
      <sheetData sheetId="21"/>
      <sheetData sheetId="22"/>
      <sheetData sheetId="23"/>
      <sheetData sheetId="24"/>
      <sheetData sheetId="25"/>
      <sheetData sheetId="26"/>
      <sheetData sheetId="27"/>
    </sheetDataSet>
  </externalBook>
</externalLink>
</file>

<file path=xl/externalLinks/externalLink3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000000"/>
      <sheetName val="일위대가"/>
      <sheetName val="조명시설"/>
      <sheetName val="데리네이타현황"/>
      <sheetName val="산출근거"/>
      <sheetName val="골재산출"/>
      <sheetName val="철근량"/>
      <sheetName val="내역"/>
      <sheetName val="집계표"/>
      <sheetName val="DATA"/>
      <sheetName val="바닥판"/>
      <sheetName val="입력DATA"/>
      <sheetName val="흥양2교토공집계표"/>
      <sheetName val="표지"/>
      <sheetName val="우수받이"/>
      <sheetName val="토목"/>
      <sheetName val="설명서 "/>
      <sheetName val="Sheet1"/>
      <sheetName val="기초자료"/>
      <sheetName val="날개벽수량표"/>
      <sheetName val="입찰안"/>
      <sheetName val="guard(mac)"/>
      <sheetName val="공사비총괄표"/>
      <sheetName val="입력란"/>
      <sheetName val="97노임단가"/>
      <sheetName val="지장물C"/>
      <sheetName val="간접1"/>
      <sheetName val="노임"/>
      <sheetName val="주beam"/>
      <sheetName val="BID"/>
      <sheetName val="식생블럭단위수량"/>
      <sheetName val="실행철강하도"/>
      <sheetName val="날개벽"/>
      <sheetName val="상시"/>
      <sheetName val="일위대가1"/>
      <sheetName val="96정변2"/>
      <sheetName val="6PILE  (돌출)"/>
      <sheetName val="일위대가표"/>
      <sheetName val="#REF"/>
      <sheetName val="직접공사비"/>
      <sheetName val="2000년1차"/>
      <sheetName val="2000전체분"/>
      <sheetName val="차수공개요"/>
      <sheetName val="말뚝지지력산정"/>
      <sheetName val="각종양식"/>
      <sheetName val="암거단위"/>
      <sheetName val="오동"/>
      <sheetName val="대조"/>
      <sheetName val="나한"/>
      <sheetName val="공동구수량"/>
      <sheetName val="총괄표"/>
      <sheetName val="재료비"/>
      <sheetName val="찍기"/>
      <sheetName val="내역서"/>
      <sheetName val="교각1"/>
      <sheetName val="대로근거"/>
      <sheetName val="재료"/>
      <sheetName val="공정코드"/>
      <sheetName val="기계경비(시간당)"/>
      <sheetName val="램머"/>
      <sheetName val="추가예산"/>
      <sheetName val="노임단가"/>
      <sheetName val="분석"/>
      <sheetName val="뚝토공"/>
      <sheetName val="목차 "/>
      <sheetName val="일위대가목차"/>
      <sheetName val="97년 추정"/>
      <sheetName val="신고조서"/>
      <sheetName val="도로경계단위"/>
      <sheetName val="원형1호맨홀토공수량"/>
      <sheetName val="수량산출"/>
      <sheetName val="총수량집계표"/>
      <sheetName val="INPUT"/>
      <sheetName val="터파기및재료"/>
      <sheetName val="내역서1999.8최종"/>
      <sheetName val="일위대가9803"/>
      <sheetName val="부대내역"/>
      <sheetName val="월말"/>
      <sheetName val="102역사"/>
      <sheetName val="실행"/>
      <sheetName val="우수내용"/>
      <sheetName val="차수"/>
      <sheetName val="당초"/>
      <sheetName val="인명부"/>
      <sheetName val="물량표"/>
      <sheetName val="PIPING"/>
      <sheetName val="#3_일위대가목록"/>
      <sheetName val="#2_일위대가목록"/>
      <sheetName val="중로근거"/>
      <sheetName val="공사비산출내역"/>
      <sheetName val="기성내역"/>
      <sheetName val="MAIN"/>
      <sheetName val="4.2유효폭의 계산"/>
      <sheetName val="수량집"/>
      <sheetName val="포장물량집계"/>
      <sheetName val="조명율표"/>
      <sheetName val="설직재-1"/>
      <sheetName val="발주내역"/>
      <sheetName val="예산M11A"/>
      <sheetName val="COPING"/>
      <sheetName val="단가표"/>
      <sheetName val="해평견적"/>
      <sheetName val="지중자재단가"/>
      <sheetName val="내역서중"/>
      <sheetName val="자재단가비교표"/>
      <sheetName val="DATE"/>
      <sheetName val="약품공급2"/>
      <sheetName val="자료입력"/>
      <sheetName val="H-PILE수량집계"/>
      <sheetName val="I一般比"/>
      <sheetName val="재료집계표"/>
      <sheetName val="총괄내역서"/>
      <sheetName val="신천3호용수로"/>
      <sheetName val="품셈TABLE"/>
      <sheetName val="코드"/>
      <sheetName val="역T형교대(말뚝기초)"/>
      <sheetName val="직노"/>
      <sheetName val="토공(우물통,기타) "/>
      <sheetName val="0506생활권구적"/>
      <sheetName val="3BL공동구 수량"/>
      <sheetName val="총괄내역"/>
      <sheetName val="산근"/>
      <sheetName val="단면 (2)"/>
      <sheetName val="1,2공구원가계산서"/>
      <sheetName val="2공구산출내역"/>
      <sheetName val="1공구산출내역서"/>
      <sheetName val="4. 주형설계"/>
      <sheetName val="참조"/>
      <sheetName val="세골재  T2 변경 현황"/>
      <sheetName val="0.단가"/>
      <sheetName val="토사(PE)"/>
      <sheetName val="PSCbeam설계"/>
      <sheetName val="적용토목"/>
      <sheetName val="대림경상68억"/>
      <sheetName val="H-pile(298x299)"/>
      <sheetName val="H-pile(250x250)"/>
      <sheetName val="준검 내역서"/>
      <sheetName val="초기화면"/>
      <sheetName val="지급자재"/>
      <sheetName val="8.석축단위(H=1.5M)"/>
      <sheetName val="골조"/>
      <sheetName val="조경일람"/>
      <sheetName val="WORK"/>
      <sheetName val="BOX수량"/>
      <sheetName val="RAMP 단면(R2)"/>
      <sheetName val="중기"/>
      <sheetName val="일위(수원)"/>
      <sheetName val=" 총괄표"/>
      <sheetName val="단가산출"/>
      <sheetName val="노임이"/>
      <sheetName val="200"/>
      <sheetName val="차액보증"/>
      <sheetName val="crude.SLAB RE-bar"/>
      <sheetName val="단가비교표_공통1"/>
      <sheetName val="공통가설공사"/>
      <sheetName val="갑지"/>
      <sheetName val="간지"/>
      <sheetName val="금액내역서"/>
      <sheetName val="수안보-MBR1"/>
      <sheetName val="3련 BOX"/>
      <sheetName val="CC16-내역서"/>
      <sheetName val="이토변실"/>
      <sheetName val="단위단가"/>
      <sheetName val="교대(A1)"/>
      <sheetName val="단위수량"/>
      <sheetName val="건축공사실행"/>
      <sheetName val="연결관암거"/>
      <sheetName val="가시설수량"/>
      <sheetName val="식재가격"/>
      <sheetName val="식재총괄"/>
      <sheetName val="일위목록"/>
      <sheetName val="기초일위"/>
      <sheetName val="시설일위"/>
      <sheetName val="조명일위"/>
      <sheetName val="기본1"/>
      <sheetName val="수정일위대가"/>
      <sheetName val="항목등록"/>
      <sheetName val="내역_ver1.0"/>
      <sheetName val="CRUDE RE-bar"/>
      <sheetName val="원가"/>
      <sheetName val="토목내역서 (도급단가)"/>
      <sheetName val="산출내역서"/>
      <sheetName val="일위대가목록"/>
      <sheetName val="세부내역"/>
      <sheetName val="CTEMCOST"/>
      <sheetName val="업무분장"/>
      <sheetName val="인수공규격"/>
      <sheetName val="2.단면가정"/>
      <sheetName val="수우미양가(Vlookup)"/>
      <sheetName val="증감내역서"/>
      <sheetName val="내역서 제출"/>
      <sheetName val="노무비 근거"/>
      <sheetName val="총괄"/>
      <sheetName val="역T형(H=6.0) (2)"/>
      <sheetName val="교각계산"/>
      <sheetName val="대비"/>
      <sheetName val="계수시트"/>
      <sheetName val="입력변수"/>
      <sheetName val="집계표(OPTION)"/>
      <sheetName val="보차도경계석"/>
      <sheetName val="견적단가"/>
      <sheetName val="용수량(생활용수)"/>
      <sheetName val="교량"/>
      <sheetName val="맨홀수량"/>
      <sheetName val="세부내역서(전기)"/>
      <sheetName val="1호맨홀토공"/>
      <sheetName val="대창(함평)"/>
      <sheetName val="대창(장성)"/>
      <sheetName val="대창(함평)-창열"/>
      <sheetName val="암거 제원표"/>
      <sheetName val="WING3"/>
      <sheetName val="표준차도부연장집계-ASP"/>
      <sheetName val="종배수관면벽구"/>
      <sheetName val="종배수관위치조서"/>
      <sheetName val="N賃率-職"/>
      <sheetName val="INPUT(덕도방향-시점)"/>
      <sheetName val="99총공사내역서"/>
      <sheetName val="제경비"/>
      <sheetName val="단가 및 재료비"/>
      <sheetName val="중기사용료산출근거"/>
      <sheetName val="신우"/>
      <sheetName val="재료할증"/>
      <sheetName val="원가계산서구조조정"/>
      <sheetName val="이토변실(A3-LINE)"/>
      <sheetName val="ABUT수량-A1"/>
      <sheetName val="1련박스"/>
      <sheetName val="장비집계"/>
      <sheetName val="덕전리"/>
      <sheetName val="도수로수량산출"/>
      <sheetName val="원가서"/>
      <sheetName val="토적표"/>
      <sheetName val="접지수량"/>
      <sheetName val="공사착공계"/>
      <sheetName val="C.배수관공"/>
      <sheetName val="봉방동근생"/>
      <sheetName val="소도3교"/>
      <sheetName val="대부예산서"/>
      <sheetName val="CODE"/>
      <sheetName val="기초공"/>
      <sheetName val="MOTOR"/>
      <sheetName val="기둥(원형)"/>
      <sheetName val="코드표"/>
      <sheetName val="단면가정"/>
      <sheetName val="6공구(당초)"/>
      <sheetName val="Sheet2"/>
      <sheetName val="기타 정보통신공사"/>
      <sheetName val="최적단면"/>
      <sheetName val="배수장토목공사비"/>
      <sheetName val="대치판정"/>
    </sheetNames>
    <sheetDataSet>
      <sheetData sheetId="0"/>
      <sheetData sheetId="1"/>
      <sheetData sheetId="2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 refreshError="1"/>
      <sheetData sheetId="200" refreshError="1"/>
      <sheetData sheetId="201" refreshError="1"/>
      <sheetData sheetId="202" refreshError="1"/>
      <sheetData sheetId="203" refreshError="1"/>
      <sheetData sheetId="204" refreshError="1"/>
      <sheetData sheetId="205" refreshError="1"/>
      <sheetData sheetId="206" refreshError="1"/>
      <sheetData sheetId="207" refreshError="1"/>
      <sheetData sheetId="208" refreshError="1"/>
      <sheetData sheetId="209" refreshError="1"/>
      <sheetData sheetId="210" refreshError="1"/>
      <sheetData sheetId="211" refreshError="1"/>
      <sheetData sheetId="212" refreshError="1"/>
      <sheetData sheetId="213" refreshError="1"/>
      <sheetData sheetId="214" refreshError="1"/>
      <sheetData sheetId="215" refreshError="1"/>
      <sheetData sheetId="216" refreshError="1"/>
      <sheetData sheetId="217" refreshError="1"/>
      <sheetData sheetId="218" refreshError="1"/>
      <sheetData sheetId="219" refreshError="1"/>
      <sheetData sheetId="220" refreshError="1"/>
      <sheetData sheetId="221" refreshError="1"/>
      <sheetData sheetId="222" refreshError="1"/>
      <sheetData sheetId="223" refreshError="1"/>
      <sheetData sheetId="224" refreshError="1"/>
      <sheetData sheetId="225" refreshError="1"/>
      <sheetData sheetId="226" refreshError="1"/>
      <sheetData sheetId="227" refreshError="1"/>
      <sheetData sheetId="228" refreshError="1"/>
      <sheetData sheetId="229" refreshError="1"/>
      <sheetData sheetId="230" refreshError="1"/>
      <sheetData sheetId="231" refreshError="1"/>
      <sheetData sheetId="232" refreshError="1"/>
      <sheetData sheetId="233" refreshError="1"/>
      <sheetData sheetId="234" refreshError="1"/>
      <sheetData sheetId="235" refreshError="1"/>
      <sheetData sheetId="236" refreshError="1"/>
      <sheetData sheetId="237" refreshError="1"/>
      <sheetData sheetId="238" refreshError="1"/>
      <sheetData sheetId="239" refreshError="1"/>
      <sheetData sheetId="240" refreshError="1"/>
      <sheetData sheetId="241" refreshError="1"/>
      <sheetData sheetId="242" refreshError="1"/>
      <sheetData sheetId="243" refreshError="1"/>
      <sheetData sheetId="244" refreshError="1"/>
      <sheetData sheetId="245" refreshError="1"/>
      <sheetData sheetId="246" refreshError="1"/>
      <sheetData sheetId="247" refreshError="1"/>
      <sheetData sheetId="248" refreshError="1"/>
    </sheetDataSet>
  </externalBook>
</externalLink>
</file>

<file path=xl/externalLinks/externalLink3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관급자재집계표"/>
      <sheetName val="사급자재집계"/>
      <sheetName val="조명시설"/>
    </sheetNames>
    <sheetDataSet>
      <sheetData sheetId="0"/>
      <sheetData sheetId="1"/>
      <sheetData sheetId="2" refreshError="1"/>
    </sheetDataSet>
  </externalBook>
</externalLink>
</file>

<file path=xl/externalLinks/externalLink3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000000"/>
      <sheetName val="토공수량집계표"/>
      <sheetName val="토공수량(1차시공)"/>
      <sheetName val="토공수량(2차시공)"/>
      <sheetName val="총괄수량집계표(신사2교)"/>
      <sheetName val="총괄철근집계"/>
      <sheetName val="상부수량집계표"/>
      <sheetName val="하부수량집계표"/>
      <sheetName val="상부철근"/>
      <sheetName val="하부철근집계"/>
      <sheetName val="상부수량집계표-1차시공"/>
      <sheetName val="상부철근(상행선)"/>
      <sheetName val="상부수량집계표-2차시공"/>
      <sheetName val="상부철근(하행선)"/>
      <sheetName val="1차시공집계"/>
      <sheetName val="1차시공철근집계"/>
      <sheetName val="교대시점 (1차시공)"/>
      <sheetName val="교대시점철근(1차시공)"/>
      <sheetName val="교대종점(1차시공)"/>
      <sheetName val="교대종점철근(1차시공)"/>
      <sheetName val="2차시공집계"/>
      <sheetName val="2차시공철근집계"/>
      <sheetName val="교대시점 (2차시공)"/>
      <sheetName val="교대시점철근(2차시공)"/>
      <sheetName val="교대종점(2차시공)"/>
      <sheetName val="교대종점철근(2차시공)"/>
      <sheetName val="가교수량집계표"/>
      <sheetName val="평균단면(1차시점)"/>
      <sheetName val="평균단면(1치종점)"/>
      <sheetName val="평균단면(2차시점)"/>
      <sheetName val="평균단면(2차종점)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</sheetDataSet>
  </externalBook>
</externalLink>
</file>

<file path=xl/externalLinks/externalLink3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xxxxxx"/>
      <sheetName val="VXXXXX"/>
      <sheetName val="원남"/>
      <sheetName val="원가계산(조,투,실)"/>
      <sheetName val="관리비"/>
      <sheetName val="조사가추정"/>
      <sheetName val="업체"/>
      <sheetName val="대비집계장(견적)"/>
      <sheetName val="원가계산"/>
      <sheetName val="설계집계장"/>
      <sheetName val="실행집계장"/>
      <sheetName val="투찰집계장"/>
      <sheetName val="♣총괄내역서♣"/>
      <sheetName val="실행내역서"/>
      <sheetName val="확약서"/>
      <sheetName val="실행하도사항"/>
      <sheetName val="실행별지"/>
      <sheetName val="실행하도잡비"/>
      <sheetName val="실행토공하도"/>
      <sheetName val="실행철콘하도"/>
      <sheetName val="실행철강하도"/>
      <sheetName val="실행토공견갑"/>
      <sheetName val="실행토공견적"/>
      <sheetName val="실행철콘견갑"/>
      <sheetName val="실행철콘견적"/>
      <sheetName val="실행철강견갑"/>
      <sheetName val="실행철강견적"/>
      <sheetName val="단산"/>
    </sheetNames>
    <sheetDataSet>
      <sheetData sheetId="0"/>
      <sheetData sheetId="1" refreshError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 refreshError="1">
        <row r="1">
          <cell r="A1">
            <v>1</v>
          </cell>
        </row>
        <row r="2">
          <cell r="A2">
            <v>2</v>
          </cell>
        </row>
        <row r="3">
          <cell r="A3">
            <v>3</v>
          </cell>
        </row>
        <row r="4">
          <cell r="A4">
            <v>4</v>
          </cell>
        </row>
      </sheetData>
      <sheetData sheetId="21"/>
      <sheetData sheetId="22"/>
      <sheetData sheetId="23"/>
      <sheetData sheetId="24"/>
      <sheetData sheetId="25"/>
      <sheetData sheetId="26"/>
      <sheetData sheetId="27"/>
    </sheetDataSet>
  </externalBook>
</externalLink>
</file>

<file path=xl/externalLinks/externalLink3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집계표"/>
      <sheetName val="입찰표지"/>
      <sheetName val="총괄표"/>
      <sheetName val="전체내역서"/>
      <sheetName val="전기내역서"/>
      <sheetName val="1공구 건정토건 토공"/>
      <sheetName val="1공구 건정토건 철콘"/>
      <sheetName val="단가산출"/>
      <sheetName val="자재수량"/>
      <sheetName val="Sheet1"/>
      <sheetName val="Sheet2"/>
      <sheetName val="Sheet3"/>
      <sheetName val="내역표지"/>
      <sheetName val="도급표지 "/>
      <sheetName val="부대표지"/>
      <sheetName val="도급표지  (4)"/>
      <sheetName val="부대표지 (4)"/>
      <sheetName val="도급표지  (3)"/>
      <sheetName val="부대표지 (3)"/>
      <sheetName val="도급표지  (2)"/>
      <sheetName val="부대표지 (2)"/>
      <sheetName val="세로"/>
      <sheetName val="토  목"/>
      <sheetName val="조  경"/>
      <sheetName val="전 기"/>
      <sheetName val="건  축"/>
      <sheetName val="건축설비"/>
      <sheetName val="기계"/>
      <sheetName val="제어계측"/>
      <sheetName val="Sheet4"/>
      <sheetName val="Sheet5"/>
      <sheetName val="Sheet6"/>
      <sheetName val="Sheet16"/>
      <sheetName val="보도내역 (3)"/>
      <sheetName val="Module1"/>
      <sheetName val="입찰안"/>
      <sheetName val="Qheet6"/>
      <sheetName val="준검 내역서"/>
      <sheetName val="산출내역서"/>
      <sheetName val="실행철강하도"/>
      <sheetName val="차액보증"/>
      <sheetName val="토사(PE)"/>
      <sheetName val="도급"/>
      <sheetName val="신공항A-9(원가수정)"/>
      <sheetName val="공사개요"/>
      <sheetName val="갑지"/>
      <sheetName val="내역서"/>
      <sheetName val="데리네이타현황"/>
      <sheetName val="주차구획선수량"/>
      <sheetName val="일위대가"/>
      <sheetName val="내역"/>
      <sheetName val="가도공"/>
      <sheetName val="자재단가비교표"/>
      <sheetName val="개요"/>
      <sheetName val="토적집계"/>
      <sheetName val="#REF"/>
      <sheetName val="변경비교-을"/>
      <sheetName val="하조서"/>
      <sheetName val="부대tu"/>
      <sheetName val="저"/>
      <sheetName val="정부노임단가"/>
      <sheetName val="A-4"/>
      <sheetName val="목차"/>
      <sheetName val="한강운반비"/>
      <sheetName val="6공구(당초)"/>
      <sheetName val="품의서"/>
      <sheetName val="대로근거"/>
      <sheetName val="서∼군(2)"/>
      <sheetName val="금호"/>
      <sheetName val="을"/>
      <sheetName val="98지급계획"/>
      <sheetName val="대비"/>
      <sheetName val="BID"/>
      <sheetName val="노임단가"/>
      <sheetName val="98NS-N"/>
      <sheetName val="소야공정계획표"/>
      <sheetName val="SANTOGO"/>
      <sheetName val="재개발"/>
      <sheetName val="후다내역"/>
      <sheetName val="시공여유율"/>
      <sheetName val="SG"/>
      <sheetName val="기초코드"/>
      <sheetName val="일위대가표"/>
      <sheetName val="일위(토목)"/>
      <sheetName val="기본단가"/>
      <sheetName val="설 계"/>
      <sheetName val="경비"/>
      <sheetName val="실행대비"/>
      <sheetName val="SP-B1"/>
      <sheetName val="1.수인터널"/>
      <sheetName val="설계예산서"/>
      <sheetName val="45,46"/>
      <sheetName val="Total"/>
      <sheetName val="물가시세"/>
      <sheetName val="초기화면"/>
      <sheetName val="원형1호맨홀토공수량"/>
      <sheetName val="총괄-1"/>
      <sheetName val="단가산출서"/>
      <sheetName val="입적표"/>
      <sheetName val="DATA"/>
      <sheetName val="토목주소"/>
      <sheetName val="갑지(추정)"/>
      <sheetName val="공업용수관로"/>
      <sheetName val="자재단가"/>
      <sheetName val="건축내역서"/>
      <sheetName val="단가비교표"/>
      <sheetName val="중로근거"/>
      <sheetName val="시화점실행"/>
      <sheetName val="2.대외공문"/>
      <sheetName val="낙찰표"/>
      <sheetName val="횡배수관토공수량"/>
      <sheetName val="부대내역"/>
      <sheetName val="6PILE  (돌출)"/>
      <sheetName val="건축내역"/>
      <sheetName val="3차준공"/>
      <sheetName val="공제구간조서"/>
      <sheetName val="내역(최종본4.5)"/>
      <sheetName val="보할"/>
      <sheetName val="2000년1차"/>
      <sheetName val="특수선일위대가"/>
      <sheetName val="eq_data"/>
      <sheetName val="입력시트"/>
      <sheetName val="AS포장복구 "/>
      <sheetName val="Dae_Jiju"/>
      <sheetName val="Sikje_ingun"/>
      <sheetName val="TREE_D"/>
      <sheetName val="장비집계"/>
      <sheetName val="지주설치제원"/>
      <sheetName val="결과조달"/>
      <sheetName val="입찰품의서"/>
      <sheetName val="실행내역서"/>
      <sheetName val="배수통관(좌)"/>
      <sheetName val="공문(신)"/>
      <sheetName val="강교(Sub)"/>
      <sheetName val="흥양2교토공집계표"/>
      <sheetName val="준공조서갑지"/>
      <sheetName val="노임"/>
      <sheetName val="총괄내역서"/>
      <sheetName val="설계"/>
      <sheetName val="위치조서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</sheetDataSet>
  </externalBook>
</externalLink>
</file>

<file path=xl/externalLinks/externalLink3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덕전리"/>
      <sheetName val="조서및연장산출"/>
      <sheetName val="배수공수량"/>
      <sheetName val="암거공수량집계"/>
      <sheetName val="횡배수공집계"/>
      <sheetName val="수로관및집수정수량집계"/>
      <sheetName val="횡배수토공(P.E,BOX) "/>
      <sheetName val="수로관및집수정"/>
      <sheetName val="지수벽 및 파라피트"/>
      <sheetName val="암거수량"/>
      <sheetName val="암거날개벽수량"/>
      <sheetName val="암거날개벽토공"/>
      <sheetName val="횡배수관날개벽"/>
      <sheetName val="횡배수관날개벽잔토 "/>
      <sheetName val="횡배수관날개벽수량표"/>
      <sheetName val="횡배수관날개벽잔토산식치수표"/>
      <sheetName val="토적계산서"/>
      <sheetName val="포장자재수량집계"/>
      <sheetName val="콘크리트포장"/>
      <sheetName val="토사측구"/>
      <sheetName val="표 지 "/>
      <sheetName val="자재집계"/>
      <sheetName val="토공집계"/>
      <sheetName val="총괄자재집계"/>
      <sheetName val="암거날개벽수량(1.5M)"/>
      <sheetName val="암거날개벽토공(1.5)"/>
      <sheetName val="DATE"/>
      <sheetName val="조명시설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</sheetDataSet>
  </externalBook>
</externalLink>
</file>

<file path=xl/externalLinks/externalLink3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표     지"/>
      <sheetName val="산출내역집계표"/>
      <sheetName val="원가계산서"/>
      <sheetName val="총괄집계표"/>
      <sheetName val="토목집계표"/>
      <sheetName val="토목내역서"/>
      <sheetName val="기계집계표"/>
      <sheetName val="기계내역서"/>
      <sheetName val="원가계산서 (3)"/>
    </sheetNames>
    <sheetDataSet>
      <sheetData sheetId="0">
        <row r="9">
          <cell r="B9" t="str">
            <v>공    사    명 :  아산 DC2 일반산업단지 공업용수 시설공사</v>
          </cell>
        </row>
      </sheetData>
      <sheetData sheetId="1"/>
      <sheetData sheetId="2"/>
      <sheetData sheetId="3"/>
      <sheetData sheetId="4"/>
      <sheetData sheetId="5"/>
      <sheetData sheetId="6"/>
      <sheetData sheetId="7"/>
      <sheetData sheetId="8"/>
    </sheetDataSet>
  </externalBook>
</externalLink>
</file>

<file path=xl/theme/theme1.xml><?xml version="1.0" encoding="utf-8"?>
<a:theme xmlns:a="http://schemas.openxmlformats.org/drawingml/2006/main" name="Office 테마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23.bin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24.bin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25.bin"/></Relationships>
</file>

<file path=xl/worksheets/_rels/sheet2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6.bin"/></Relationships>
</file>

<file path=xl/worksheets/_rels/sheet2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7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">
    <tabColor theme="1"/>
  </sheetPr>
  <dimension ref="A1:R37"/>
  <sheetViews>
    <sheetView tabSelected="1" workbookViewId="0">
      <selection activeCell="E5" sqref="E5"/>
    </sheetView>
  </sheetViews>
  <sheetFormatPr defaultRowHeight="16.5"/>
  <cols>
    <col min="1" max="17" width="9" style="580"/>
    <col min="18" max="18" width="11.875" style="580" bestFit="1" customWidth="1"/>
    <col min="19" max="16384" width="9" style="580"/>
  </cols>
  <sheetData>
    <row r="1" spans="1:18">
      <c r="A1" s="579"/>
    </row>
    <row r="8" spans="1:18" ht="50.1" customHeight="1">
      <c r="A8" s="588" t="s">
        <v>490</v>
      </c>
      <c r="B8" s="588"/>
      <c r="C8" s="588"/>
      <c r="D8" s="588"/>
      <c r="E8" s="588"/>
      <c r="F8" s="588"/>
      <c r="G8" s="588"/>
      <c r="H8" s="588"/>
      <c r="I8" s="588"/>
    </row>
    <row r="9" spans="1:18" ht="50.1" customHeight="1">
      <c r="A9" s="587" t="s">
        <v>464</v>
      </c>
      <c r="B9" s="587"/>
      <c r="C9" s="587"/>
      <c r="D9" s="587"/>
      <c r="E9" s="587"/>
      <c r="F9" s="587"/>
      <c r="G9" s="587"/>
      <c r="H9" s="587"/>
      <c r="I9" s="587"/>
    </row>
    <row r="11" spans="1:18" ht="20.25">
      <c r="A11" s="590"/>
      <c r="B11" s="590"/>
      <c r="C11" s="590"/>
      <c r="D11" s="590"/>
      <c r="E11" s="590"/>
      <c r="F11" s="590"/>
      <c r="G11" s="590"/>
      <c r="H11" s="590"/>
      <c r="I11" s="590"/>
    </row>
    <row r="13" spans="1:18">
      <c r="R13" s="581"/>
    </row>
    <row r="14" spans="1:18">
      <c r="R14" s="581"/>
    </row>
    <row r="15" spans="1:18">
      <c r="R15" s="582"/>
    </row>
    <row r="16" spans="1:18">
      <c r="R16" s="581"/>
    </row>
    <row r="17" spans="1:18">
      <c r="R17" s="582"/>
    </row>
    <row r="18" spans="1:18" ht="20.25">
      <c r="A18" s="591"/>
      <c r="B18" s="591"/>
      <c r="C18" s="591"/>
      <c r="D18" s="591"/>
      <c r="E18" s="591"/>
      <c r="F18" s="591"/>
      <c r="G18" s="591"/>
      <c r="H18" s="591"/>
      <c r="I18" s="591"/>
    </row>
    <row r="21" spans="1:18" ht="20.25">
      <c r="A21" s="590"/>
      <c r="B21" s="590"/>
      <c r="C21" s="590"/>
      <c r="D21" s="590"/>
      <c r="E21" s="590"/>
      <c r="F21" s="590"/>
      <c r="G21" s="590"/>
      <c r="H21" s="590"/>
      <c r="I21" s="590"/>
    </row>
    <row r="23" spans="1:18" ht="24">
      <c r="A23" s="589" t="s">
        <v>463</v>
      </c>
      <c r="B23" s="589"/>
      <c r="C23" s="589"/>
      <c r="D23" s="589"/>
      <c r="E23" s="589"/>
      <c r="F23" s="589"/>
      <c r="G23" s="589"/>
      <c r="H23" s="589"/>
      <c r="I23" s="589"/>
    </row>
    <row r="35" spans="3:7" ht="16.5" customHeight="1">
      <c r="C35" s="586"/>
      <c r="D35" s="586"/>
      <c r="E35" s="586"/>
      <c r="F35" s="586"/>
      <c r="G35" s="586"/>
    </row>
    <row r="36" spans="3:7" ht="16.5" customHeight="1">
      <c r="C36" s="586"/>
      <c r="D36" s="586"/>
      <c r="E36" s="586"/>
      <c r="F36" s="586"/>
      <c r="G36" s="586"/>
    </row>
    <row r="37" spans="3:7" ht="16.5" customHeight="1">
      <c r="C37" s="586"/>
      <c r="D37" s="586"/>
      <c r="E37" s="586"/>
      <c r="F37" s="586"/>
      <c r="G37" s="586"/>
    </row>
  </sheetData>
  <mergeCells count="7">
    <mergeCell ref="C35:G37"/>
    <mergeCell ref="A9:I9"/>
    <mergeCell ref="A8:I8"/>
    <mergeCell ref="A23:I23"/>
    <mergeCell ref="A21:I21"/>
    <mergeCell ref="A11:I11"/>
    <mergeCell ref="A18:I18"/>
  </mergeCells>
  <phoneticPr fontId="1" type="noConversion"/>
  <printOptions horizontalCentered="1"/>
  <pageMargins left="0.51181102362204722" right="0.51181102362204722" top="0.74803149606299213" bottom="0.74803149606299213" header="0.31496062992125984" footer="0.31496062992125984"/>
  <pageSetup paperSize="9" orientation="portrait" horizontalDpi="1200" verticalDpi="1200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0000"/>
  </sheetPr>
  <dimension ref="A1:AV33"/>
  <sheetViews>
    <sheetView workbookViewId="0">
      <selection sqref="A1:H4"/>
    </sheetView>
  </sheetViews>
  <sheetFormatPr defaultRowHeight="16.5"/>
  <sheetData>
    <row r="1" spans="1:48">
      <c r="A1" s="592" t="s">
        <v>502</v>
      </c>
      <c r="B1" s="592"/>
      <c r="C1" s="592"/>
      <c r="D1" s="592"/>
      <c r="E1" s="592"/>
      <c r="F1" s="592"/>
      <c r="G1" s="592"/>
      <c r="H1" s="592"/>
      <c r="I1" s="594" t="s">
        <v>501</v>
      </c>
      <c r="J1" s="594"/>
      <c r="K1" s="594"/>
      <c r="L1" s="594"/>
      <c r="M1" s="594"/>
      <c r="N1" s="594"/>
      <c r="O1" s="594"/>
      <c r="P1" s="594"/>
      <c r="Q1" s="594" t="s">
        <v>506</v>
      </c>
      <c r="R1" s="594"/>
      <c r="S1" s="594"/>
      <c r="T1" s="594"/>
      <c r="U1" s="594"/>
      <c r="V1" s="594"/>
      <c r="W1" s="594"/>
      <c r="X1" s="594"/>
      <c r="Y1" s="594" t="s">
        <v>507</v>
      </c>
      <c r="Z1" s="594"/>
      <c r="AA1" s="594"/>
      <c r="AB1" s="594"/>
      <c r="AC1" s="594"/>
      <c r="AD1" s="594"/>
      <c r="AE1" s="594"/>
      <c r="AF1" s="594"/>
      <c r="AG1" s="594" t="s">
        <v>509</v>
      </c>
      <c r="AH1" s="594"/>
      <c r="AI1" s="594"/>
      <c r="AJ1" s="594"/>
      <c r="AK1" s="594"/>
      <c r="AL1" s="594"/>
      <c r="AM1" s="594"/>
      <c r="AN1" s="594"/>
      <c r="AO1" s="594" t="s">
        <v>508</v>
      </c>
      <c r="AP1" s="594"/>
      <c r="AQ1" s="594"/>
      <c r="AR1" s="594"/>
      <c r="AS1" s="594"/>
      <c r="AT1" s="594"/>
      <c r="AU1" s="594"/>
      <c r="AV1" s="594"/>
    </row>
    <row r="2" spans="1:48">
      <c r="A2" s="592"/>
      <c r="B2" s="592"/>
      <c r="C2" s="592"/>
      <c r="D2" s="592"/>
      <c r="E2" s="592"/>
      <c r="F2" s="592"/>
      <c r="G2" s="592"/>
      <c r="H2" s="592"/>
      <c r="I2" s="594"/>
      <c r="J2" s="594"/>
      <c r="K2" s="594"/>
      <c r="L2" s="594"/>
      <c r="M2" s="594"/>
      <c r="N2" s="594"/>
      <c r="O2" s="594"/>
      <c r="P2" s="594"/>
      <c r="Q2" s="594"/>
      <c r="R2" s="594"/>
      <c r="S2" s="594"/>
      <c r="T2" s="594"/>
      <c r="U2" s="594"/>
      <c r="V2" s="594"/>
      <c r="W2" s="594"/>
      <c r="X2" s="594"/>
      <c r="Y2" s="594"/>
      <c r="Z2" s="594"/>
      <c r="AA2" s="594"/>
      <c r="AB2" s="594"/>
      <c r="AC2" s="594"/>
      <c r="AD2" s="594"/>
      <c r="AE2" s="594"/>
      <c r="AF2" s="594"/>
      <c r="AG2" s="594"/>
      <c r="AH2" s="594"/>
      <c r="AI2" s="594"/>
      <c r="AJ2" s="594"/>
      <c r="AK2" s="594"/>
      <c r="AL2" s="594"/>
      <c r="AM2" s="594"/>
      <c r="AN2" s="594"/>
      <c r="AO2" s="594"/>
      <c r="AP2" s="594"/>
      <c r="AQ2" s="594"/>
      <c r="AR2" s="594"/>
      <c r="AS2" s="594"/>
      <c r="AT2" s="594"/>
      <c r="AU2" s="594"/>
      <c r="AV2" s="594"/>
    </row>
    <row r="3" spans="1:48">
      <c r="A3" s="592"/>
      <c r="B3" s="592"/>
      <c r="C3" s="592"/>
      <c r="D3" s="592"/>
      <c r="E3" s="592"/>
      <c r="F3" s="592"/>
      <c r="G3" s="592"/>
      <c r="H3" s="592"/>
      <c r="I3" s="594"/>
      <c r="J3" s="594"/>
      <c r="K3" s="594"/>
      <c r="L3" s="594"/>
      <c r="M3" s="594"/>
      <c r="N3" s="594"/>
      <c r="O3" s="594"/>
      <c r="P3" s="594"/>
      <c r="Q3" s="594"/>
      <c r="R3" s="594"/>
      <c r="S3" s="594"/>
      <c r="T3" s="594"/>
      <c r="U3" s="594"/>
      <c r="V3" s="594"/>
      <c r="W3" s="594"/>
      <c r="X3" s="594"/>
      <c r="Y3" s="594"/>
      <c r="Z3" s="594"/>
      <c r="AA3" s="594"/>
      <c r="AB3" s="594"/>
      <c r="AC3" s="594"/>
      <c r="AD3" s="594"/>
      <c r="AE3" s="594"/>
      <c r="AF3" s="594"/>
      <c r="AG3" s="594"/>
      <c r="AH3" s="594"/>
      <c r="AI3" s="594"/>
      <c r="AJ3" s="594"/>
      <c r="AK3" s="594"/>
      <c r="AL3" s="594"/>
      <c r="AM3" s="594"/>
      <c r="AN3" s="594"/>
      <c r="AO3" s="594"/>
      <c r="AP3" s="594"/>
      <c r="AQ3" s="594"/>
      <c r="AR3" s="594"/>
      <c r="AS3" s="594"/>
      <c r="AT3" s="594"/>
      <c r="AU3" s="594"/>
      <c r="AV3" s="594"/>
    </row>
    <row r="4" spans="1:48">
      <c r="A4" s="592"/>
      <c r="B4" s="592"/>
      <c r="C4" s="592"/>
      <c r="D4" s="592"/>
      <c r="E4" s="592"/>
      <c r="F4" s="592"/>
      <c r="G4" s="592"/>
      <c r="H4" s="592"/>
      <c r="I4" s="594"/>
      <c r="J4" s="594"/>
      <c r="K4" s="594"/>
      <c r="L4" s="594"/>
      <c r="M4" s="594"/>
      <c r="N4" s="594"/>
      <c r="O4" s="594"/>
      <c r="P4" s="594"/>
      <c r="Q4" s="594"/>
      <c r="R4" s="594"/>
      <c r="S4" s="594"/>
      <c r="T4" s="594"/>
      <c r="U4" s="594"/>
      <c r="V4" s="594"/>
      <c r="W4" s="594"/>
      <c r="X4" s="594"/>
      <c r="Y4" s="594"/>
      <c r="Z4" s="594"/>
      <c r="AA4" s="594"/>
      <c r="AB4" s="594"/>
      <c r="AC4" s="594"/>
      <c r="AD4" s="594"/>
      <c r="AE4" s="594"/>
      <c r="AF4" s="594"/>
      <c r="AG4" s="594"/>
      <c r="AH4" s="594"/>
      <c r="AI4" s="594"/>
      <c r="AJ4" s="594"/>
      <c r="AK4" s="594"/>
      <c r="AL4" s="594"/>
      <c r="AM4" s="594"/>
      <c r="AN4" s="594"/>
      <c r="AO4" s="594"/>
      <c r="AP4" s="594"/>
      <c r="AQ4" s="594"/>
      <c r="AR4" s="594"/>
      <c r="AS4" s="594"/>
      <c r="AT4" s="594"/>
      <c r="AU4" s="594"/>
      <c r="AV4" s="594"/>
    </row>
    <row r="5" spans="1:48" ht="39">
      <c r="A5" s="567"/>
      <c r="B5" s="567"/>
      <c r="C5" s="567"/>
      <c r="D5" s="567"/>
      <c r="E5" s="567"/>
      <c r="F5" s="567"/>
      <c r="G5" s="567"/>
      <c r="H5" s="567"/>
      <c r="I5" s="594"/>
      <c r="J5" s="594"/>
      <c r="K5" s="594"/>
      <c r="L5" s="594"/>
      <c r="M5" s="594"/>
      <c r="N5" s="594"/>
      <c r="O5" s="594"/>
      <c r="P5" s="594"/>
      <c r="Q5" s="594"/>
      <c r="R5" s="594"/>
      <c r="S5" s="594"/>
      <c r="T5" s="594"/>
      <c r="U5" s="594"/>
      <c r="V5" s="594"/>
      <c r="W5" s="594"/>
      <c r="X5" s="594"/>
      <c r="Y5" s="594"/>
      <c r="Z5" s="594"/>
      <c r="AA5" s="594"/>
      <c r="AB5" s="594"/>
      <c r="AC5" s="594"/>
      <c r="AD5" s="594"/>
      <c r="AE5" s="594"/>
      <c r="AF5" s="594"/>
      <c r="AG5" s="594"/>
      <c r="AH5" s="594"/>
      <c r="AI5" s="594"/>
      <c r="AJ5" s="594"/>
      <c r="AK5" s="594"/>
      <c r="AL5" s="594"/>
      <c r="AM5" s="594"/>
      <c r="AN5" s="594"/>
      <c r="AO5" s="594"/>
      <c r="AP5" s="594"/>
      <c r="AQ5" s="594"/>
      <c r="AR5" s="594"/>
      <c r="AS5" s="594"/>
      <c r="AT5" s="594"/>
      <c r="AU5" s="594"/>
      <c r="AV5" s="594"/>
    </row>
    <row r="6" spans="1:48">
      <c r="A6" s="593" t="s">
        <v>503</v>
      </c>
      <c r="B6" s="593"/>
      <c r="C6" s="593"/>
      <c r="D6" s="593"/>
      <c r="E6" s="593"/>
      <c r="F6" s="593"/>
      <c r="G6" s="593"/>
      <c r="H6" s="593"/>
      <c r="I6" s="594"/>
      <c r="J6" s="594"/>
      <c r="K6" s="594"/>
      <c r="L6" s="594"/>
      <c r="M6" s="594"/>
      <c r="N6" s="594"/>
      <c r="O6" s="594"/>
      <c r="P6" s="594"/>
      <c r="Q6" s="594"/>
      <c r="R6" s="594"/>
      <c r="S6" s="594"/>
      <c r="T6" s="594"/>
      <c r="U6" s="594"/>
      <c r="V6" s="594"/>
      <c r="W6" s="594"/>
      <c r="X6" s="594"/>
      <c r="Y6" s="594"/>
      <c r="Z6" s="594"/>
      <c r="AA6" s="594"/>
      <c r="AB6" s="594"/>
      <c r="AC6" s="594"/>
      <c r="AD6" s="594"/>
      <c r="AE6" s="594"/>
      <c r="AF6" s="594"/>
      <c r="AG6" s="594"/>
      <c r="AH6" s="594"/>
      <c r="AI6" s="594"/>
      <c r="AJ6" s="594"/>
      <c r="AK6" s="594"/>
      <c r="AL6" s="594"/>
      <c r="AM6" s="594"/>
      <c r="AN6" s="594"/>
      <c r="AO6" s="594"/>
      <c r="AP6" s="594"/>
      <c r="AQ6" s="594"/>
      <c r="AR6" s="594"/>
      <c r="AS6" s="594"/>
      <c r="AT6" s="594"/>
      <c r="AU6" s="594"/>
      <c r="AV6" s="594"/>
    </row>
    <row r="7" spans="1:48">
      <c r="A7" s="593"/>
      <c r="B7" s="593"/>
      <c r="C7" s="593"/>
      <c r="D7" s="593"/>
      <c r="E7" s="593"/>
      <c r="F7" s="593"/>
      <c r="G7" s="593"/>
      <c r="H7" s="593"/>
      <c r="I7" s="594"/>
      <c r="J7" s="594"/>
      <c r="K7" s="594"/>
      <c r="L7" s="594"/>
      <c r="M7" s="594"/>
      <c r="N7" s="594"/>
      <c r="O7" s="594"/>
      <c r="P7" s="594"/>
      <c r="Q7" s="594"/>
      <c r="R7" s="594"/>
      <c r="S7" s="594"/>
      <c r="T7" s="594"/>
      <c r="U7" s="594"/>
      <c r="V7" s="594"/>
      <c r="W7" s="594"/>
      <c r="X7" s="594"/>
      <c r="Y7" s="594"/>
      <c r="Z7" s="594"/>
      <c r="AA7" s="594"/>
      <c r="AB7" s="594"/>
      <c r="AC7" s="594"/>
      <c r="AD7" s="594"/>
      <c r="AE7" s="594"/>
      <c r="AF7" s="594"/>
      <c r="AG7" s="594"/>
      <c r="AH7" s="594"/>
      <c r="AI7" s="594"/>
      <c r="AJ7" s="594"/>
      <c r="AK7" s="594"/>
      <c r="AL7" s="594"/>
      <c r="AM7" s="594"/>
      <c r="AN7" s="594"/>
      <c r="AO7" s="594"/>
      <c r="AP7" s="594"/>
      <c r="AQ7" s="594"/>
      <c r="AR7" s="594"/>
      <c r="AS7" s="594"/>
      <c r="AT7" s="594"/>
      <c r="AU7" s="594"/>
      <c r="AV7" s="594"/>
    </row>
    <row r="8" spans="1:48" ht="16.5" customHeight="1">
      <c r="A8" s="593"/>
      <c r="B8" s="593"/>
      <c r="C8" s="593"/>
      <c r="D8" s="593"/>
      <c r="E8" s="593"/>
      <c r="F8" s="593"/>
      <c r="G8" s="593"/>
      <c r="H8" s="593"/>
      <c r="I8" s="594"/>
      <c r="J8" s="594"/>
      <c r="K8" s="594"/>
      <c r="L8" s="594"/>
      <c r="M8" s="594"/>
      <c r="N8" s="594"/>
      <c r="O8" s="594"/>
      <c r="P8" s="594"/>
      <c r="Q8" s="594"/>
      <c r="R8" s="594"/>
      <c r="S8" s="594"/>
      <c r="T8" s="594"/>
      <c r="U8" s="594"/>
      <c r="V8" s="594"/>
      <c r="W8" s="594"/>
      <c r="X8" s="594"/>
      <c r="Y8" s="594"/>
      <c r="Z8" s="594"/>
      <c r="AA8" s="594"/>
      <c r="AB8" s="594"/>
      <c r="AC8" s="594"/>
      <c r="AD8" s="594"/>
      <c r="AE8" s="594"/>
      <c r="AF8" s="594"/>
      <c r="AG8" s="594"/>
      <c r="AH8" s="594"/>
      <c r="AI8" s="594"/>
      <c r="AJ8" s="594"/>
      <c r="AK8" s="594"/>
      <c r="AL8" s="594"/>
      <c r="AM8" s="594"/>
      <c r="AN8" s="594"/>
      <c r="AO8" s="594"/>
      <c r="AP8" s="594"/>
      <c r="AQ8" s="594"/>
      <c r="AR8" s="594"/>
      <c r="AS8" s="594"/>
      <c r="AT8" s="594"/>
      <c r="AU8" s="594"/>
      <c r="AV8" s="594"/>
    </row>
    <row r="9" spans="1:48" ht="16.5" customHeight="1">
      <c r="A9" s="593"/>
      <c r="B9" s="593"/>
      <c r="C9" s="593"/>
      <c r="D9" s="593"/>
      <c r="E9" s="593"/>
      <c r="F9" s="593"/>
      <c r="G9" s="593"/>
      <c r="H9" s="593"/>
      <c r="I9" s="594"/>
      <c r="J9" s="594"/>
      <c r="K9" s="594"/>
      <c r="L9" s="594"/>
      <c r="M9" s="594"/>
      <c r="N9" s="594"/>
      <c r="O9" s="594"/>
      <c r="P9" s="594"/>
      <c r="Q9" s="594"/>
      <c r="R9" s="594"/>
      <c r="S9" s="594"/>
      <c r="T9" s="594"/>
      <c r="U9" s="594"/>
      <c r="V9" s="594"/>
      <c r="W9" s="594"/>
      <c r="X9" s="594"/>
      <c r="Y9" s="594"/>
      <c r="Z9" s="594"/>
      <c r="AA9" s="594"/>
      <c r="AB9" s="594"/>
      <c r="AC9" s="594"/>
      <c r="AD9" s="594"/>
      <c r="AE9" s="594"/>
      <c r="AF9" s="594"/>
      <c r="AG9" s="594"/>
      <c r="AH9" s="594"/>
      <c r="AI9" s="594"/>
      <c r="AJ9" s="594"/>
      <c r="AK9" s="594"/>
      <c r="AL9" s="594"/>
      <c r="AM9" s="594"/>
      <c r="AN9" s="594"/>
      <c r="AO9" s="594"/>
      <c r="AP9" s="594"/>
      <c r="AQ9" s="594"/>
      <c r="AR9" s="594"/>
      <c r="AS9" s="594"/>
      <c r="AT9" s="594"/>
      <c r="AU9" s="594"/>
      <c r="AV9" s="594"/>
    </row>
    <row r="10" spans="1:48" ht="33.75" customHeight="1">
      <c r="A10" s="568"/>
      <c r="B10" s="568"/>
      <c r="C10" s="568"/>
      <c r="D10" s="568"/>
      <c r="E10" s="568"/>
      <c r="F10" s="568"/>
      <c r="G10" s="568"/>
      <c r="H10" s="568"/>
      <c r="I10" s="594"/>
      <c r="J10" s="594"/>
      <c r="K10" s="594"/>
      <c r="L10" s="594"/>
      <c r="M10" s="594"/>
      <c r="N10" s="594"/>
      <c r="O10" s="594"/>
      <c r="P10" s="594"/>
      <c r="Q10" s="594"/>
      <c r="R10" s="594"/>
      <c r="S10" s="594"/>
      <c r="T10" s="594"/>
      <c r="U10" s="594"/>
      <c r="V10" s="594"/>
      <c r="W10" s="594"/>
      <c r="X10" s="594"/>
      <c r="Y10" s="594"/>
      <c r="Z10" s="594"/>
      <c r="AA10" s="594"/>
      <c r="AB10" s="594"/>
      <c r="AC10" s="594"/>
      <c r="AD10" s="594"/>
      <c r="AE10" s="594"/>
      <c r="AF10" s="594"/>
      <c r="AG10" s="594"/>
      <c r="AH10" s="594"/>
      <c r="AI10" s="594"/>
      <c r="AJ10" s="594"/>
      <c r="AK10" s="594"/>
      <c r="AL10" s="594"/>
      <c r="AM10" s="594"/>
      <c r="AN10" s="594"/>
      <c r="AO10" s="594"/>
      <c r="AP10" s="594"/>
      <c r="AQ10" s="594"/>
      <c r="AR10" s="594"/>
      <c r="AS10" s="594"/>
      <c r="AT10" s="594"/>
      <c r="AU10" s="594"/>
      <c r="AV10" s="594"/>
    </row>
    <row r="11" spans="1:48" ht="33.75" customHeight="1">
      <c r="A11" s="568"/>
      <c r="B11" s="568"/>
      <c r="C11" s="568"/>
      <c r="D11" s="568"/>
      <c r="E11" s="568"/>
      <c r="F11" s="568"/>
      <c r="G11" s="568"/>
      <c r="H11" s="568"/>
      <c r="I11" s="594"/>
      <c r="J11" s="594"/>
      <c r="K11" s="594"/>
      <c r="L11" s="594"/>
      <c r="M11" s="594"/>
      <c r="N11" s="594"/>
      <c r="O11" s="594"/>
      <c r="P11" s="594"/>
      <c r="Q11" s="594"/>
      <c r="R11" s="594"/>
      <c r="S11" s="594"/>
      <c r="T11" s="594"/>
      <c r="U11" s="594"/>
      <c r="V11" s="594"/>
      <c r="W11" s="594"/>
      <c r="X11" s="594"/>
      <c r="Y11" s="594"/>
      <c r="Z11" s="594"/>
      <c r="AA11" s="594"/>
      <c r="AB11" s="594"/>
      <c r="AC11" s="594"/>
      <c r="AD11" s="594"/>
      <c r="AE11" s="594"/>
      <c r="AF11" s="594"/>
      <c r="AG11" s="594"/>
      <c r="AH11" s="594"/>
      <c r="AI11" s="594"/>
      <c r="AJ11" s="594"/>
      <c r="AK11" s="594"/>
      <c r="AL11" s="594"/>
      <c r="AM11" s="594"/>
      <c r="AN11" s="594"/>
      <c r="AO11" s="594"/>
      <c r="AP11" s="594"/>
      <c r="AQ11" s="594"/>
      <c r="AR11" s="594"/>
      <c r="AS11" s="594"/>
      <c r="AT11" s="594"/>
      <c r="AU11" s="594"/>
      <c r="AV11" s="594"/>
    </row>
    <row r="12" spans="1:48" ht="16.5" customHeight="1">
      <c r="A12" s="593" t="s">
        <v>504</v>
      </c>
      <c r="B12" s="593"/>
      <c r="C12" s="593"/>
      <c r="D12" s="593"/>
      <c r="E12" s="593"/>
      <c r="F12" s="593"/>
      <c r="G12" s="593"/>
      <c r="H12" s="593"/>
      <c r="I12" s="594"/>
      <c r="J12" s="594"/>
      <c r="K12" s="594"/>
      <c r="L12" s="594"/>
      <c r="M12" s="594"/>
      <c r="N12" s="594"/>
      <c r="O12" s="594"/>
      <c r="P12" s="594"/>
      <c r="Q12" s="594"/>
      <c r="R12" s="594"/>
      <c r="S12" s="594"/>
      <c r="T12" s="594"/>
      <c r="U12" s="594"/>
      <c r="V12" s="594"/>
      <c r="W12" s="594"/>
      <c r="X12" s="594"/>
      <c r="Y12" s="594"/>
      <c r="Z12" s="594"/>
      <c r="AA12" s="594"/>
      <c r="AB12" s="594"/>
      <c r="AC12" s="594"/>
      <c r="AD12" s="594"/>
      <c r="AE12" s="594"/>
      <c r="AF12" s="594"/>
      <c r="AG12" s="594"/>
      <c r="AH12" s="594"/>
      <c r="AI12" s="594"/>
      <c r="AJ12" s="594"/>
      <c r="AK12" s="594"/>
      <c r="AL12" s="594"/>
      <c r="AM12" s="594"/>
      <c r="AN12" s="594"/>
      <c r="AO12" s="594"/>
      <c r="AP12" s="594"/>
      <c r="AQ12" s="594"/>
      <c r="AR12" s="594"/>
      <c r="AS12" s="594"/>
      <c r="AT12" s="594"/>
      <c r="AU12" s="594"/>
      <c r="AV12" s="594"/>
    </row>
    <row r="13" spans="1:48">
      <c r="A13" s="593"/>
      <c r="B13" s="593"/>
      <c r="C13" s="593"/>
      <c r="D13" s="593"/>
      <c r="E13" s="593"/>
      <c r="F13" s="593"/>
      <c r="G13" s="593"/>
      <c r="H13" s="593"/>
    </row>
    <row r="14" spans="1:48">
      <c r="A14" s="593"/>
      <c r="B14" s="593"/>
      <c r="C14" s="593"/>
      <c r="D14" s="593"/>
      <c r="E14" s="593"/>
      <c r="F14" s="593"/>
      <c r="G14" s="593"/>
      <c r="H14" s="593"/>
    </row>
    <row r="15" spans="1:48">
      <c r="A15" s="593"/>
      <c r="B15" s="593"/>
      <c r="C15" s="593"/>
      <c r="D15" s="593"/>
      <c r="E15" s="593"/>
      <c r="F15" s="593"/>
      <c r="G15" s="593"/>
      <c r="H15" s="593"/>
    </row>
    <row r="16" spans="1:48" ht="33.75">
      <c r="A16" s="568"/>
      <c r="B16" s="568"/>
      <c r="C16" s="568"/>
      <c r="D16" s="568"/>
      <c r="E16" s="568"/>
      <c r="F16" s="568"/>
      <c r="G16" s="568"/>
      <c r="H16" s="568"/>
    </row>
    <row r="17" spans="1:8" ht="33.75">
      <c r="A17" s="568"/>
      <c r="B17" s="568"/>
      <c r="C17" s="568"/>
      <c r="D17" s="568"/>
      <c r="E17" s="568"/>
      <c r="F17" s="568"/>
      <c r="G17" s="568"/>
      <c r="H17" s="568"/>
    </row>
    <row r="18" spans="1:8" ht="16.5" customHeight="1">
      <c r="A18" s="593" t="s">
        <v>505</v>
      </c>
      <c r="B18" s="593"/>
      <c r="C18" s="593"/>
      <c r="D18" s="593"/>
      <c r="E18" s="593"/>
      <c r="F18" s="593"/>
      <c r="G18" s="593"/>
      <c r="H18" s="593"/>
    </row>
    <row r="19" spans="1:8" ht="16.5" customHeight="1">
      <c r="A19" s="593"/>
      <c r="B19" s="593"/>
      <c r="C19" s="593"/>
      <c r="D19" s="593"/>
      <c r="E19" s="593"/>
      <c r="F19" s="593"/>
      <c r="G19" s="593"/>
      <c r="H19" s="593"/>
    </row>
    <row r="20" spans="1:8" ht="16.5" customHeight="1">
      <c r="A20" s="593"/>
      <c r="B20" s="593"/>
      <c r="C20" s="593"/>
      <c r="D20" s="593"/>
      <c r="E20" s="593"/>
      <c r="F20" s="593"/>
      <c r="G20" s="593"/>
      <c r="H20" s="593"/>
    </row>
    <row r="21" spans="1:8" ht="16.5" customHeight="1">
      <c r="A21" s="593"/>
      <c r="B21" s="593"/>
      <c r="C21" s="593"/>
      <c r="D21" s="593"/>
      <c r="E21" s="593"/>
      <c r="F21" s="593"/>
      <c r="G21" s="593"/>
      <c r="H21" s="593"/>
    </row>
    <row r="22" spans="1:8" ht="33.75" customHeight="1">
      <c r="A22" s="568"/>
      <c r="B22" s="568"/>
      <c r="C22" s="568"/>
      <c r="D22" s="568"/>
      <c r="E22" s="568"/>
      <c r="F22" s="568"/>
      <c r="G22" s="568"/>
      <c r="H22" s="568"/>
    </row>
    <row r="23" spans="1:8" ht="33.75" customHeight="1">
      <c r="A23" s="568"/>
      <c r="B23" s="568"/>
      <c r="C23" s="568"/>
      <c r="D23" s="568"/>
      <c r="E23" s="568"/>
      <c r="F23" s="568"/>
      <c r="G23" s="568"/>
      <c r="H23" s="568"/>
    </row>
    <row r="24" spans="1:8">
      <c r="A24" s="593" t="s">
        <v>510</v>
      </c>
      <c r="B24" s="593"/>
      <c r="C24" s="593"/>
      <c r="D24" s="593"/>
      <c r="E24" s="593"/>
      <c r="F24" s="593"/>
      <c r="G24" s="593"/>
      <c r="H24" s="593"/>
    </row>
    <row r="25" spans="1:8">
      <c r="A25" s="593"/>
      <c r="B25" s="593"/>
      <c r="C25" s="593"/>
      <c r="D25" s="593"/>
      <c r="E25" s="593"/>
      <c r="F25" s="593"/>
      <c r="G25" s="593"/>
      <c r="H25" s="593"/>
    </row>
    <row r="26" spans="1:8">
      <c r="A26" s="593"/>
      <c r="B26" s="593"/>
      <c r="C26" s="593"/>
      <c r="D26" s="593"/>
      <c r="E26" s="593"/>
      <c r="F26" s="593"/>
      <c r="G26" s="593"/>
      <c r="H26" s="593"/>
    </row>
    <row r="27" spans="1:8">
      <c r="A27" s="593"/>
      <c r="B27" s="593"/>
      <c r="C27" s="593"/>
      <c r="D27" s="593"/>
      <c r="E27" s="593"/>
      <c r="F27" s="593"/>
      <c r="G27" s="593"/>
      <c r="H27" s="593"/>
    </row>
    <row r="28" spans="1:8" ht="33.75" customHeight="1"/>
    <row r="29" spans="1:8" ht="33.75" customHeight="1"/>
    <row r="30" spans="1:8">
      <c r="A30" s="593" t="s">
        <v>511</v>
      </c>
      <c r="B30" s="593"/>
      <c r="C30" s="593"/>
      <c r="D30" s="593"/>
      <c r="E30" s="593"/>
      <c r="F30" s="593"/>
      <c r="G30" s="593"/>
      <c r="H30" s="593"/>
    </row>
    <row r="31" spans="1:8">
      <c r="A31" s="593"/>
      <c r="B31" s="593"/>
      <c r="C31" s="593"/>
      <c r="D31" s="593"/>
      <c r="E31" s="593"/>
      <c r="F31" s="593"/>
      <c r="G31" s="593"/>
      <c r="H31" s="593"/>
    </row>
    <row r="32" spans="1:8">
      <c r="A32" s="593"/>
      <c r="B32" s="593"/>
      <c r="C32" s="593"/>
      <c r="D32" s="593"/>
      <c r="E32" s="593"/>
      <c r="F32" s="593"/>
      <c r="G32" s="593"/>
      <c r="H32" s="593"/>
    </row>
    <row r="33" spans="1:8">
      <c r="A33" s="593"/>
      <c r="B33" s="593"/>
      <c r="C33" s="593"/>
      <c r="D33" s="593"/>
      <c r="E33" s="593"/>
      <c r="F33" s="593"/>
      <c r="G33" s="593"/>
      <c r="H33" s="593"/>
    </row>
  </sheetData>
  <mergeCells count="11">
    <mergeCell ref="AO1:AV12"/>
    <mergeCell ref="I1:P12"/>
    <mergeCell ref="Q1:X12"/>
    <mergeCell ref="Y1:AF12"/>
    <mergeCell ref="AG1:AN12"/>
    <mergeCell ref="A1:H4"/>
    <mergeCell ref="A6:H9"/>
    <mergeCell ref="A12:H15"/>
    <mergeCell ref="A18:H21"/>
    <mergeCell ref="A24:H27"/>
    <mergeCell ref="A30:H33"/>
  </mergeCells>
  <phoneticPr fontId="154" type="noConversion"/>
  <pageMargins left="0.7" right="0.7" top="0.75" bottom="0.75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">
    <tabColor rgb="FFFF0000"/>
  </sheetPr>
  <dimension ref="A1:H33"/>
  <sheetViews>
    <sheetView workbookViewId="0">
      <selection sqref="A1:G1"/>
    </sheetView>
  </sheetViews>
  <sheetFormatPr defaultRowHeight="16.5"/>
  <cols>
    <col min="1" max="1" width="16.875" style="509" customWidth="1"/>
    <col min="2" max="2" width="16.625" style="509" customWidth="1"/>
    <col min="3" max="3" width="7.375" style="509" customWidth="1"/>
    <col min="4" max="4" width="15.875" style="509" customWidth="1"/>
    <col min="5" max="5" width="7.125" style="509" bestFit="1" customWidth="1"/>
    <col min="6" max="6" width="8.75" style="509" customWidth="1"/>
    <col min="7" max="7" width="12.375" style="509" customWidth="1"/>
    <col min="8" max="16384" width="9" style="509"/>
  </cols>
  <sheetData>
    <row r="1" spans="1:8" ht="41.25" customHeight="1">
      <c r="A1" s="595" t="s">
        <v>473</v>
      </c>
      <c r="B1" s="595"/>
      <c r="C1" s="595"/>
      <c r="D1" s="595"/>
      <c r="E1" s="595"/>
      <c r="F1" s="595"/>
      <c r="G1" s="595"/>
    </row>
    <row r="2" spans="1:8" ht="21" customHeight="1">
      <c r="A2" s="513"/>
      <c r="B2" s="513"/>
      <c r="C2" s="513"/>
      <c r="D2" s="513"/>
      <c r="E2" s="513"/>
      <c r="F2" s="513"/>
      <c r="G2" s="513"/>
    </row>
    <row r="3" spans="1:8" ht="24.95" customHeight="1">
      <c r="A3" s="510" t="s">
        <v>0</v>
      </c>
      <c r="E3" s="510"/>
      <c r="H3" s="510"/>
    </row>
    <row r="4" spans="1:8" s="515" customFormat="1" ht="26.25" customHeight="1">
      <c r="A4" s="514" t="s">
        <v>466</v>
      </c>
      <c r="E4" s="514"/>
      <c r="H4" s="514"/>
    </row>
    <row r="5" spans="1:8" s="515" customFormat="1" ht="26.25" customHeight="1">
      <c r="A5" s="514" t="s">
        <v>469</v>
      </c>
      <c r="E5" s="514"/>
      <c r="H5" s="514"/>
    </row>
    <row r="6" spans="1:8" s="515" customFormat="1" ht="26.25" customHeight="1">
      <c r="A6" s="514" t="s">
        <v>468</v>
      </c>
      <c r="E6" s="514"/>
      <c r="H6" s="514"/>
    </row>
    <row r="7" spans="1:8" s="515" customFormat="1" ht="26.25" customHeight="1">
      <c r="A7" s="514" t="s">
        <v>472</v>
      </c>
      <c r="E7" s="514"/>
      <c r="H7" s="514"/>
    </row>
    <row r="8" spans="1:8" s="515" customFormat="1" ht="26.25" customHeight="1">
      <c r="A8" s="514" t="s">
        <v>471</v>
      </c>
      <c r="E8" s="514"/>
      <c r="H8" s="514"/>
    </row>
    <row r="9" spans="1:8" s="515" customFormat="1" ht="26.25" customHeight="1">
      <c r="A9" s="514" t="s">
        <v>470</v>
      </c>
      <c r="E9" s="514"/>
      <c r="H9" s="514"/>
    </row>
    <row r="10" spans="1:8" s="515" customFormat="1" ht="26.25" customHeight="1">
      <c r="A10" s="514" t="s">
        <v>467</v>
      </c>
      <c r="E10" s="514"/>
      <c r="H10" s="514"/>
    </row>
    <row r="11" spans="1:8" ht="24.95" customHeight="1">
      <c r="A11" s="511"/>
      <c r="E11" s="511"/>
      <c r="H11" s="511"/>
    </row>
    <row r="12" spans="1:8" ht="24.95" customHeight="1">
      <c r="A12" s="511"/>
      <c r="E12" s="511"/>
      <c r="H12" s="511"/>
    </row>
    <row r="13" spans="1:8" ht="24.95" customHeight="1">
      <c r="A13" s="511"/>
      <c r="E13" s="511"/>
      <c r="H13" s="511"/>
    </row>
    <row r="14" spans="1:8" ht="24.95" customHeight="1">
      <c r="A14" s="511"/>
      <c r="E14" s="511"/>
      <c r="H14" s="511"/>
    </row>
    <row r="15" spans="1:8" ht="24.95" customHeight="1">
      <c r="A15" s="511"/>
      <c r="E15" s="511"/>
      <c r="H15" s="511"/>
    </row>
    <row r="16" spans="1:8" ht="24.95" customHeight="1">
      <c r="A16" s="511"/>
      <c r="E16" s="511"/>
      <c r="H16" s="511"/>
    </row>
    <row r="17" spans="1:8" ht="24.95" customHeight="1">
      <c r="A17" s="511"/>
      <c r="E17" s="511"/>
      <c r="H17" s="511"/>
    </row>
    <row r="18" spans="1:8" ht="24.95" customHeight="1">
      <c r="A18" s="511"/>
      <c r="E18" s="511"/>
      <c r="H18" s="511"/>
    </row>
    <row r="19" spans="1:8" ht="24.95" customHeight="1">
      <c r="A19" s="511"/>
      <c r="E19" s="511"/>
      <c r="H19" s="511"/>
    </row>
    <row r="20" spans="1:8" ht="24.95" customHeight="1">
      <c r="A20" s="511"/>
      <c r="E20" s="511"/>
      <c r="H20" s="511"/>
    </row>
    <row r="21" spans="1:8" ht="24.95" customHeight="1">
      <c r="A21" s="511"/>
      <c r="E21" s="511"/>
      <c r="H21" s="511"/>
    </row>
    <row r="22" spans="1:8" ht="24.95" customHeight="1">
      <c r="A22" s="511"/>
      <c r="E22" s="511"/>
      <c r="H22" s="511"/>
    </row>
    <row r="23" spans="1:8" ht="24.95" customHeight="1">
      <c r="A23" s="511"/>
      <c r="E23" s="511"/>
      <c r="H23" s="511"/>
    </row>
    <row r="24" spans="1:8" ht="24.95" customHeight="1">
      <c r="A24" s="511"/>
      <c r="E24" s="511"/>
      <c r="H24" s="511"/>
    </row>
    <row r="25" spans="1:8" ht="24.95" customHeight="1">
      <c r="A25" s="511"/>
      <c r="E25" s="511"/>
      <c r="H25" s="511"/>
    </row>
    <row r="26" spans="1:8" ht="24.95" customHeight="1">
      <c r="A26" s="511"/>
      <c r="E26" s="511"/>
      <c r="H26" s="511"/>
    </row>
    <row r="27" spans="1:8" ht="24.95" customHeight="1">
      <c r="A27" s="511"/>
      <c r="E27" s="511"/>
      <c r="H27" s="511"/>
    </row>
    <row r="28" spans="1:8" ht="24.95" customHeight="1">
      <c r="A28" s="511"/>
      <c r="E28" s="511"/>
      <c r="H28" s="511"/>
    </row>
    <row r="29" spans="1:8" ht="24.95" customHeight="1">
      <c r="A29" s="511"/>
      <c r="E29" s="511"/>
      <c r="H29" s="511"/>
    </row>
    <row r="30" spans="1:8" ht="24.95" customHeight="1">
      <c r="A30" s="512"/>
    </row>
    <row r="31" spans="1:8" ht="24.95" customHeight="1">
      <c r="A31" s="512"/>
    </row>
    <row r="32" spans="1:8" ht="24.95" customHeight="1"/>
    <row r="33" spans="1:1" ht="24.95" customHeight="1">
      <c r="A33" s="511"/>
    </row>
  </sheetData>
  <mergeCells count="1">
    <mergeCell ref="A1:G1"/>
  </mergeCells>
  <phoneticPr fontId="1" type="noConversion"/>
  <printOptions horizontalCentered="1"/>
  <pageMargins left="0.27559055118110237" right="0.31496062992125984" top="0.55118110236220474" bottom="0.51181102362204722" header="0.23622047244094491" footer="0.31496062992125984"/>
  <pageSetup paperSize="9" orientation="portrait" horizontalDpi="1200" verticalDpi="1200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>
    <tabColor theme="1"/>
  </sheetPr>
  <dimension ref="A1:I44"/>
  <sheetViews>
    <sheetView topLeftCell="A13" workbookViewId="0">
      <selection activeCell="A33" sqref="A33"/>
    </sheetView>
  </sheetViews>
  <sheetFormatPr defaultRowHeight="16.5"/>
  <cols>
    <col min="1" max="1" width="33.375" style="509" customWidth="1"/>
    <col min="2" max="2" width="6.875" style="509" customWidth="1"/>
    <col min="3" max="4" width="13.75" style="509" customWidth="1"/>
    <col min="5" max="5" width="8.125" style="509" customWidth="1"/>
    <col min="6" max="6" width="7.875" style="509" customWidth="1"/>
    <col min="7" max="7" width="10.625" style="509" customWidth="1"/>
    <col min="8" max="8" width="9" style="509"/>
    <col min="9" max="9" width="12.25" style="509" customWidth="1"/>
    <col min="10" max="16384" width="9" style="509"/>
  </cols>
  <sheetData>
    <row r="1" spans="1:8" ht="25.5" customHeight="1">
      <c r="A1" s="600" t="s">
        <v>474</v>
      </c>
      <c r="B1" s="600"/>
      <c r="C1" s="600"/>
      <c r="D1" s="600"/>
      <c r="E1" s="600"/>
      <c r="F1" s="600"/>
      <c r="G1" s="600"/>
    </row>
    <row r="2" spans="1:8" ht="25.5" customHeight="1">
      <c r="A2" s="545"/>
      <c r="B2" s="545"/>
      <c r="C2" s="545"/>
      <c r="D2" s="545"/>
      <c r="E2" s="545"/>
      <c r="F2" s="545"/>
      <c r="G2" s="545"/>
    </row>
    <row r="3" spans="1:8" s="517" customFormat="1" ht="30" customHeight="1">
      <c r="A3" s="516" t="s">
        <v>18</v>
      </c>
    </row>
    <row r="4" spans="1:8" s="523" customFormat="1" ht="30" customHeight="1">
      <c r="A4" s="518" t="s">
        <v>2</v>
      </c>
      <c r="B4" s="519" t="s">
        <v>3</v>
      </c>
      <c r="C4" s="519" t="s">
        <v>4</v>
      </c>
      <c r="D4" s="520" t="s">
        <v>5</v>
      </c>
      <c r="E4" s="601" t="s">
        <v>479</v>
      </c>
      <c r="F4" s="601"/>
      <c r="G4" s="521" t="s">
        <v>6</v>
      </c>
      <c r="H4" s="522"/>
    </row>
    <row r="5" spans="1:8" s="523" customFormat="1" ht="30" customHeight="1">
      <c r="A5" s="524" t="s">
        <v>127</v>
      </c>
      <c r="B5" s="519"/>
      <c r="C5" s="525"/>
      <c r="D5" s="526"/>
      <c r="E5" s="599"/>
      <c r="F5" s="599"/>
      <c r="G5" s="525"/>
      <c r="H5" s="522"/>
    </row>
    <row r="6" spans="1:8" s="517" customFormat="1" ht="30" customHeight="1">
      <c r="A6" s="548" t="s">
        <v>492</v>
      </c>
      <c r="B6" s="527" t="s">
        <v>477</v>
      </c>
      <c r="C6" s="528">
        <f>내역서!E11</f>
        <v>0</v>
      </c>
      <c r="D6" s="538">
        <f>내역서!E12</f>
        <v>4890</v>
      </c>
      <c r="E6" s="597">
        <f>D6-C6</f>
        <v>4890</v>
      </c>
      <c r="F6" s="597"/>
      <c r="G6" s="528"/>
      <c r="H6" s="530"/>
    </row>
    <row r="7" spans="1:8" s="517" customFormat="1" ht="30" customHeight="1">
      <c r="A7" s="548" t="s">
        <v>493</v>
      </c>
      <c r="B7" s="527" t="s">
        <v>477</v>
      </c>
      <c r="C7" s="528"/>
      <c r="D7" s="538">
        <f>내역서!E14</f>
        <v>4890</v>
      </c>
      <c r="E7" s="597">
        <f>D7-C7</f>
        <v>4890</v>
      </c>
      <c r="F7" s="597"/>
      <c r="G7" s="528"/>
      <c r="H7" s="530"/>
    </row>
    <row r="8" spans="1:8" s="523" customFormat="1" ht="30" customHeight="1">
      <c r="A8" s="524" t="s">
        <v>476</v>
      </c>
      <c r="B8" s="527"/>
      <c r="C8" s="525"/>
      <c r="D8" s="539"/>
      <c r="E8" s="597">
        <f>D8-C8</f>
        <v>0</v>
      </c>
      <c r="F8" s="597"/>
      <c r="G8" s="525"/>
      <c r="H8" s="522"/>
    </row>
    <row r="9" spans="1:8" s="517" customFormat="1" ht="30" customHeight="1">
      <c r="A9" s="548" t="s">
        <v>494</v>
      </c>
      <c r="B9" s="527" t="s">
        <v>477</v>
      </c>
      <c r="C9" s="528">
        <f>내역서!E17</f>
        <v>9615</v>
      </c>
      <c r="D9" s="538">
        <f>내역서!E18</f>
        <v>4725</v>
      </c>
      <c r="E9" s="596">
        <f>D9-C9</f>
        <v>-4890</v>
      </c>
      <c r="F9" s="596"/>
      <c r="G9" s="528"/>
      <c r="H9" s="530"/>
    </row>
    <row r="10" spans="1:8" s="517" customFormat="1" ht="12" customHeight="1">
      <c r="A10" s="516"/>
      <c r="C10" s="532"/>
      <c r="D10" s="533"/>
      <c r="E10" s="537"/>
      <c r="F10" s="537"/>
      <c r="G10" s="532"/>
    </row>
    <row r="11" spans="1:8" s="517" customFormat="1" ht="12" customHeight="1">
      <c r="A11" s="516"/>
      <c r="C11" s="532"/>
      <c r="D11" s="533"/>
      <c r="E11" s="537"/>
      <c r="F11" s="537"/>
      <c r="G11" s="532"/>
    </row>
    <row r="12" spans="1:8" s="517" customFormat="1" ht="30" customHeight="1">
      <c r="A12" s="516" t="s">
        <v>1</v>
      </c>
      <c r="C12" s="532"/>
      <c r="D12" s="533"/>
      <c r="E12" s="537"/>
      <c r="F12" s="537"/>
      <c r="G12" s="532"/>
    </row>
    <row r="13" spans="1:8" s="523" customFormat="1" ht="30" customHeight="1">
      <c r="A13" s="518" t="s">
        <v>2</v>
      </c>
      <c r="B13" s="519" t="s">
        <v>3</v>
      </c>
      <c r="C13" s="534" t="s">
        <v>4</v>
      </c>
      <c r="D13" s="535" t="s">
        <v>5</v>
      </c>
      <c r="E13" s="598" t="s">
        <v>478</v>
      </c>
      <c r="F13" s="598"/>
      <c r="G13" s="525" t="s">
        <v>6</v>
      </c>
      <c r="H13" s="522"/>
    </row>
    <row r="14" spans="1:8" s="523" customFormat="1" ht="30" customHeight="1">
      <c r="A14" s="524" t="s">
        <v>127</v>
      </c>
      <c r="B14" s="519"/>
      <c r="C14" s="525"/>
      <c r="D14" s="526"/>
      <c r="E14" s="599"/>
      <c r="F14" s="599"/>
      <c r="G14" s="525"/>
      <c r="H14" s="522"/>
    </row>
    <row r="15" spans="1:8" s="517" customFormat="1" ht="30" customHeight="1">
      <c r="A15" s="548" t="s">
        <v>484</v>
      </c>
      <c r="B15" s="527" t="s">
        <v>477</v>
      </c>
      <c r="C15" s="546"/>
      <c r="D15" s="538">
        <f>내역서!H12</f>
        <v>47032020</v>
      </c>
      <c r="E15" s="597">
        <f>D15-C15</f>
        <v>47032020</v>
      </c>
      <c r="F15" s="597"/>
      <c r="G15" s="528"/>
      <c r="H15" s="530"/>
    </row>
    <row r="16" spans="1:8" s="517" customFormat="1" ht="30" customHeight="1">
      <c r="A16" s="548" t="s">
        <v>483</v>
      </c>
      <c r="B16" s="527" t="s">
        <v>477</v>
      </c>
      <c r="C16" s="546"/>
      <c r="D16" s="538">
        <f>내역서!H14</f>
        <v>28366890</v>
      </c>
      <c r="E16" s="597">
        <f>D16-C16</f>
        <v>28366890</v>
      </c>
      <c r="F16" s="597"/>
      <c r="G16" s="528"/>
      <c r="H16" s="530"/>
    </row>
    <row r="17" spans="1:9" s="523" customFormat="1" ht="30" customHeight="1">
      <c r="A17" s="524" t="s">
        <v>476</v>
      </c>
      <c r="B17" s="527"/>
      <c r="C17" s="547"/>
      <c r="D17" s="539"/>
      <c r="E17" s="597">
        <f>D17-C17</f>
        <v>0</v>
      </c>
      <c r="F17" s="597"/>
      <c r="G17" s="525"/>
      <c r="H17" s="522"/>
    </row>
    <row r="18" spans="1:9" s="517" customFormat="1" ht="30" customHeight="1">
      <c r="A18" s="531" t="s">
        <v>475</v>
      </c>
      <c r="B18" s="527" t="s">
        <v>477</v>
      </c>
      <c r="C18" s="546">
        <f>내역서!H17</f>
        <v>250249605</v>
      </c>
      <c r="D18" s="538">
        <f>내역서!H18</f>
        <v>122977575</v>
      </c>
      <c r="E18" s="596">
        <f>D18-C18</f>
        <v>-127272030</v>
      </c>
      <c r="F18" s="596"/>
      <c r="G18" s="528"/>
      <c r="H18" s="530"/>
    </row>
    <row r="19" spans="1:9" s="517" customFormat="1" ht="30" customHeight="1">
      <c r="A19" s="540"/>
      <c r="B19" s="541"/>
      <c r="C19" s="542"/>
      <c r="D19" s="543"/>
      <c r="E19" s="544"/>
      <c r="F19" s="544"/>
      <c r="G19" s="542"/>
      <c r="H19" s="530"/>
    </row>
    <row r="20" spans="1:9" s="517" customFormat="1" ht="30" customHeight="1">
      <c r="A20" s="516" t="s">
        <v>7</v>
      </c>
      <c r="C20" s="532"/>
      <c r="D20" s="533"/>
      <c r="E20" s="537"/>
      <c r="F20" s="537"/>
      <c r="G20" s="532"/>
    </row>
    <row r="21" spans="1:9" s="523" customFormat="1" ht="30" customHeight="1">
      <c r="A21" s="518" t="s">
        <v>8</v>
      </c>
      <c r="B21" s="519" t="s">
        <v>3</v>
      </c>
      <c r="C21" s="534" t="s">
        <v>4</v>
      </c>
      <c r="D21" s="535" t="s">
        <v>5</v>
      </c>
      <c r="E21" s="598" t="s">
        <v>478</v>
      </c>
      <c r="F21" s="598"/>
      <c r="G21" s="525" t="s">
        <v>6</v>
      </c>
      <c r="H21" s="522"/>
    </row>
    <row r="22" spans="1:9" s="517" customFormat="1" ht="30" customHeight="1">
      <c r="A22" s="536" t="s">
        <v>485</v>
      </c>
      <c r="B22" s="527" t="s">
        <v>480</v>
      </c>
      <c r="C22" s="528">
        <f>공사원가계산서!B7+공사원가계산서!B9+공사원가계산서!B12</f>
        <v>250249605</v>
      </c>
      <c r="D22" s="529">
        <f>공사원가계산서!C6+공사원가계산서!C9+공사원가계산서!C12</f>
        <v>198376485</v>
      </c>
      <c r="E22" s="596">
        <f>D22-C22</f>
        <v>-51873120</v>
      </c>
      <c r="F22" s="596"/>
      <c r="G22" s="528"/>
      <c r="H22" s="530"/>
    </row>
    <row r="23" spans="1:9" s="517" customFormat="1" ht="30" customHeight="1">
      <c r="A23" s="536" t="s">
        <v>486</v>
      </c>
      <c r="B23" s="527" t="s">
        <v>481</v>
      </c>
      <c r="C23" s="528">
        <f>C24-C22</f>
        <v>33386759</v>
      </c>
      <c r="D23" s="529">
        <f>D24-D22</f>
        <v>44555348.911500007</v>
      </c>
      <c r="E23" s="596">
        <f>D23-C23</f>
        <v>11168589.911500007</v>
      </c>
      <c r="F23" s="596"/>
      <c r="G23" s="528"/>
      <c r="H23" s="530"/>
      <c r="I23" s="549"/>
    </row>
    <row r="24" spans="1:9" s="517" customFormat="1" ht="30" customHeight="1">
      <c r="A24" s="536" t="s">
        <v>487</v>
      </c>
      <c r="B24" s="527"/>
      <c r="C24" s="528">
        <f>공사원가계산서!B31</f>
        <v>283636364</v>
      </c>
      <c r="D24" s="529">
        <f>공사원가계산서!C31</f>
        <v>242931833.91150001</v>
      </c>
      <c r="E24" s="596">
        <f>D24-C24</f>
        <v>-40704530.088499993</v>
      </c>
      <c r="F24" s="596"/>
      <c r="G24" s="528"/>
      <c r="H24" s="530"/>
    </row>
    <row r="25" spans="1:9" s="517" customFormat="1" ht="30" customHeight="1">
      <c r="A25" s="536" t="s">
        <v>488</v>
      </c>
      <c r="B25" s="527"/>
      <c r="C25" s="528">
        <f>C24*0.1</f>
        <v>28363636.400000002</v>
      </c>
      <c r="D25" s="529">
        <f>D24*0.1</f>
        <v>24293183.391150001</v>
      </c>
      <c r="E25" s="596">
        <f>D25-C25</f>
        <v>-4070453.0088500008</v>
      </c>
      <c r="F25" s="596"/>
      <c r="G25" s="528"/>
      <c r="H25" s="530"/>
    </row>
    <row r="26" spans="1:9" s="517" customFormat="1" ht="30" customHeight="1">
      <c r="A26" s="536" t="s">
        <v>489</v>
      </c>
      <c r="B26" s="527" t="s">
        <v>482</v>
      </c>
      <c r="C26" s="528">
        <f>SUM(C24:C25)</f>
        <v>312000000.39999998</v>
      </c>
      <c r="D26" s="529">
        <f>SUM(D24:D25)</f>
        <v>267225017.30265</v>
      </c>
      <c r="E26" s="596">
        <f>D26-C26</f>
        <v>-44774983.097349972</v>
      </c>
      <c r="F26" s="596"/>
      <c r="G26" s="528"/>
      <c r="H26" s="530"/>
    </row>
    <row r="27" spans="1:9" ht="24.95" customHeight="1"/>
    <row r="28" spans="1:9" ht="24.95" customHeight="1"/>
    <row r="29" spans="1:9" ht="24.95" customHeight="1"/>
    <row r="30" spans="1:9" ht="24.95" customHeight="1"/>
    <row r="31" spans="1:9" ht="24.95" customHeight="1"/>
    <row r="32" spans="1:9" ht="24.95" customHeight="1"/>
    <row r="33" ht="24.95" customHeight="1"/>
    <row r="34" ht="24.95" customHeight="1"/>
    <row r="35" ht="24.95" customHeight="1"/>
    <row r="36" ht="24.95" customHeight="1"/>
    <row r="37" ht="24.95" customHeight="1"/>
    <row r="38" ht="24.95" customHeight="1"/>
    <row r="39" ht="24.95" customHeight="1"/>
    <row r="40" ht="24.95" customHeight="1"/>
    <row r="41" ht="24.95" customHeight="1"/>
    <row r="42" ht="24.95" customHeight="1"/>
    <row r="43" ht="24.95" customHeight="1"/>
    <row r="44" ht="24.95" customHeight="1"/>
  </sheetData>
  <mergeCells count="19">
    <mergeCell ref="E15:F15"/>
    <mergeCell ref="E16:F16"/>
    <mergeCell ref="E17:F17"/>
    <mergeCell ref="E18:F18"/>
    <mergeCell ref="A1:G1"/>
    <mergeCell ref="E13:F13"/>
    <mergeCell ref="E4:F4"/>
    <mergeCell ref="E8:F8"/>
    <mergeCell ref="E5:F5"/>
    <mergeCell ref="E26:F26"/>
    <mergeCell ref="E6:F6"/>
    <mergeCell ref="E9:F9"/>
    <mergeCell ref="E7:F7"/>
    <mergeCell ref="E24:F24"/>
    <mergeCell ref="E25:F25"/>
    <mergeCell ref="E21:F21"/>
    <mergeCell ref="E22:F22"/>
    <mergeCell ref="E23:F23"/>
    <mergeCell ref="E14:F14"/>
  </mergeCells>
  <phoneticPr fontId="1" type="noConversion"/>
  <printOptions horizontalCentered="1"/>
  <pageMargins left="0.17" right="0.51181102362204722" top="0.73" bottom="0.74803149606299213" header="0.31496062992125984" footer="0.31496062992125984"/>
  <pageSetup paperSize="9" scale="92" orientation="portrait" horizontalDpi="1200" verticalDpi="1200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0000"/>
  </sheetPr>
  <dimension ref="A1:P39"/>
  <sheetViews>
    <sheetView workbookViewId="0">
      <selection activeCell="A12" sqref="A12"/>
    </sheetView>
  </sheetViews>
  <sheetFormatPr defaultColWidth="10" defaultRowHeight="12"/>
  <cols>
    <col min="1" max="1" width="32" style="399" customWidth="1"/>
    <col min="2" max="2" width="12" style="399" customWidth="1"/>
    <col min="3" max="3" width="12" style="401" customWidth="1"/>
    <col min="4" max="4" width="12.5" style="399" customWidth="1"/>
    <col min="5" max="5" width="13.5" style="399" customWidth="1"/>
    <col min="6" max="6" width="6.625" style="399" bestFit="1" customWidth="1"/>
    <col min="7" max="7" width="9.5" style="402" customWidth="1"/>
    <col min="8" max="8" width="0" style="399" hidden="1" customWidth="1"/>
    <col min="9" max="9" width="21.75" style="399" hidden="1" customWidth="1"/>
    <col min="10" max="10" width="13.125" style="403" hidden="1" customWidth="1"/>
    <col min="11" max="11" width="11" style="404" hidden="1" customWidth="1"/>
    <col min="12" max="16" width="10" style="399" hidden="1" customWidth="1"/>
    <col min="17" max="18" width="10" style="399" customWidth="1"/>
    <col min="19" max="16384" width="10" style="399"/>
  </cols>
  <sheetData>
    <row r="1" spans="1:12" s="334" customFormat="1" ht="19.5" customHeight="1">
      <c r="A1" s="607" t="s">
        <v>459</v>
      </c>
      <c r="B1" s="607"/>
      <c r="C1" s="607"/>
      <c r="D1" s="607"/>
      <c r="E1" s="607"/>
      <c r="F1" s="607"/>
      <c r="G1" s="607"/>
    </row>
    <row r="2" spans="1:12" s="334" customFormat="1" ht="19.5" customHeight="1">
      <c r="A2" s="607"/>
      <c r="B2" s="607"/>
      <c r="C2" s="607"/>
      <c r="D2" s="607"/>
      <c r="E2" s="607"/>
      <c r="F2" s="607"/>
      <c r="G2" s="607"/>
      <c r="I2" s="335"/>
      <c r="J2" s="336"/>
      <c r="K2" s="335"/>
    </row>
    <row r="3" spans="1:12" s="334" customFormat="1" ht="15.95" customHeight="1">
      <c r="A3" s="335" t="str">
        <f>'[37]표     지'!B9</f>
        <v>공    사    명 :  아산 DC2 일반산업단지 공업용수 시설공사</v>
      </c>
      <c r="B3" s="335"/>
      <c r="C3" s="337"/>
      <c r="D3" s="335"/>
      <c r="E3" s="335"/>
      <c r="F3" s="335"/>
      <c r="G3" s="338"/>
      <c r="J3" s="336"/>
      <c r="K3" s="335"/>
    </row>
    <row r="4" spans="1:12" s="344" customFormat="1" ht="26.25" customHeight="1">
      <c r="A4" s="339" t="s">
        <v>404</v>
      </c>
      <c r="B4" s="340" t="s">
        <v>455</v>
      </c>
      <c r="C4" s="341" t="s">
        <v>456</v>
      </c>
      <c r="D4" s="342" t="s">
        <v>465</v>
      </c>
      <c r="E4" s="605" t="s">
        <v>457</v>
      </c>
      <c r="F4" s="606"/>
      <c r="G4" s="343" t="s">
        <v>406</v>
      </c>
      <c r="I4" s="602" t="s">
        <v>405</v>
      </c>
      <c r="J4" s="603"/>
      <c r="K4" s="604"/>
    </row>
    <row r="5" spans="1:12" s="351" customFormat="1" ht="26.25" customHeight="1">
      <c r="A5" s="345" t="s">
        <v>407</v>
      </c>
      <c r="B5" s="346">
        <f>B6+B8+B11</f>
        <v>267717026</v>
      </c>
      <c r="C5" s="347">
        <f>C6+C8+C11</f>
        <v>222818544.91150001</v>
      </c>
      <c r="D5" s="505">
        <f>C5-B5</f>
        <v>-44898481.088499993</v>
      </c>
      <c r="E5" s="348"/>
      <c r="F5" s="349"/>
      <c r="G5" s="350"/>
      <c r="I5" s="352"/>
      <c r="J5" s="353"/>
      <c r="K5" s="354"/>
    </row>
    <row r="6" spans="1:12" s="344" customFormat="1" ht="26.25" customHeight="1">
      <c r="A6" s="355" t="s">
        <v>408</v>
      </c>
      <c r="B6" s="356">
        <f>B7</f>
        <v>250249605</v>
      </c>
      <c r="C6" s="357">
        <f>C7</f>
        <v>143153715</v>
      </c>
      <c r="D6" s="506">
        <f t="shared" ref="D6:D35" si="0">C6-B6</f>
        <v>-107095890</v>
      </c>
      <c r="E6" s="358"/>
      <c r="F6" s="359"/>
      <c r="G6" s="360"/>
      <c r="I6" s="361"/>
      <c r="J6" s="362"/>
      <c r="K6" s="363"/>
    </row>
    <row r="7" spans="1:12" s="344" customFormat="1" ht="26.25" customHeight="1">
      <c r="A7" s="355" t="s">
        <v>409</v>
      </c>
      <c r="B7" s="364">
        <f>내역서!L5</f>
        <v>250249605</v>
      </c>
      <c r="C7" s="357">
        <f>내역서!L6</f>
        <v>143153715</v>
      </c>
      <c r="D7" s="506">
        <f t="shared" si="0"/>
        <v>-107095890</v>
      </c>
      <c r="E7" s="365"/>
      <c r="F7" s="366"/>
      <c r="G7" s="367"/>
      <c r="I7" s="358"/>
      <c r="J7" s="368"/>
      <c r="K7" s="368"/>
    </row>
    <row r="8" spans="1:12" s="351" customFormat="1" ht="26.25" customHeight="1">
      <c r="A8" s="369" t="s">
        <v>410</v>
      </c>
      <c r="B8" s="370">
        <f>B9+B10</f>
        <v>0</v>
      </c>
      <c r="C8" s="371">
        <f>C9+C10</f>
        <v>42752326</v>
      </c>
      <c r="D8" s="507">
        <f t="shared" si="0"/>
        <v>42752326</v>
      </c>
      <c r="E8" s="372"/>
      <c r="F8" s="373"/>
      <c r="G8" s="374"/>
      <c r="I8" s="372"/>
      <c r="J8" s="375"/>
      <c r="K8" s="375"/>
    </row>
    <row r="9" spans="1:12" s="344" customFormat="1" ht="26.25" customHeight="1">
      <c r="A9" s="355" t="s">
        <v>411</v>
      </c>
      <c r="B9" s="356">
        <f>내역서!J5</f>
        <v>0</v>
      </c>
      <c r="C9" s="357">
        <f>내역서!J6</f>
        <v>37403610</v>
      </c>
      <c r="D9" s="506">
        <f t="shared" si="0"/>
        <v>37403610</v>
      </c>
      <c r="E9" s="358"/>
      <c r="F9" s="359"/>
      <c r="G9" s="360"/>
      <c r="I9" s="358"/>
      <c r="J9" s="376"/>
      <c r="K9" s="376"/>
    </row>
    <row r="10" spans="1:12" s="344" customFormat="1" ht="26.25" customHeight="1">
      <c r="A10" s="355" t="s">
        <v>412</v>
      </c>
      <c r="B10" s="356">
        <f>TRUNC(B9*F10)</f>
        <v>0</v>
      </c>
      <c r="C10" s="357">
        <f>TRUNC(C9*F10)</f>
        <v>5348716</v>
      </c>
      <c r="D10" s="506">
        <f t="shared" si="0"/>
        <v>5348716</v>
      </c>
      <c r="E10" s="377" t="s">
        <v>413</v>
      </c>
      <c r="F10" s="378">
        <f>14.3%</f>
        <v>0.14300000000000002</v>
      </c>
      <c r="G10" s="379"/>
      <c r="I10" s="377" t="s">
        <v>413</v>
      </c>
      <c r="J10" s="378">
        <v>0.14299999999999999</v>
      </c>
      <c r="K10" s="380"/>
    </row>
    <row r="11" spans="1:12" s="351" customFormat="1" ht="26.25" customHeight="1">
      <c r="A11" s="369" t="s">
        <v>414</v>
      </c>
      <c r="B11" s="370">
        <f>SUM(B12:B18,B20:B26)</f>
        <v>17467421</v>
      </c>
      <c r="C11" s="371">
        <f>SUM(C12:C18,C20:C26)</f>
        <v>36912503.911499999</v>
      </c>
      <c r="D11" s="507">
        <f t="shared" si="0"/>
        <v>19445082.911499999</v>
      </c>
      <c r="E11" s="381"/>
      <c r="F11" s="382"/>
      <c r="G11" s="383"/>
      <c r="I11" s="381"/>
      <c r="J11" s="382"/>
      <c r="K11" s="384"/>
    </row>
    <row r="12" spans="1:12" s="344" customFormat="1" ht="26.25" customHeight="1">
      <c r="A12" s="355" t="s">
        <v>415</v>
      </c>
      <c r="B12" s="356">
        <f>내역서!N5</f>
        <v>0</v>
      </c>
      <c r="C12" s="357">
        <f>내역서!N6</f>
        <v>17819160</v>
      </c>
      <c r="D12" s="506">
        <f t="shared" si="0"/>
        <v>17819160</v>
      </c>
      <c r="E12" s="377"/>
      <c r="F12" s="376"/>
      <c r="G12" s="385"/>
      <c r="I12" s="377"/>
      <c r="J12" s="376"/>
      <c r="K12" s="386"/>
    </row>
    <row r="13" spans="1:12" s="344" customFormat="1" ht="26.25" customHeight="1">
      <c r="A13" s="355" t="s">
        <v>416</v>
      </c>
      <c r="B13" s="356">
        <f>TRUNC(B8*F13)</f>
        <v>0</v>
      </c>
      <c r="C13" s="357">
        <f>TRUNC(C8*F13)</f>
        <v>1521982</v>
      </c>
      <c r="D13" s="572">
        <f t="shared" si="0"/>
        <v>1521982</v>
      </c>
      <c r="E13" s="573" t="s">
        <v>417</v>
      </c>
      <c r="F13" s="574">
        <f>3.56%</f>
        <v>3.56E-2</v>
      </c>
      <c r="G13" s="575"/>
      <c r="I13" s="377" t="s">
        <v>417</v>
      </c>
      <c r="J13" s="387">
        <v>3.56E-2</v>
      </c>
      <c r="K13" s="388"/>
    </row>
    <row r="14" spans="1:12" s="344" customFormat="1" ht="26.25" customHeight="1">
      <c r="A14" s="355" t="s">
        <v>418</v>
      </c>
      <c r="B14" s="356">
        <f>TRUNC(B8*F14)</f>
        <v>0</v>
      </c>
      <c r="C14" s="357">
        <f>TRUNC(C8*F14)</f>
        <v>431798</v>
      </c>
      <c r="D14" s="572">
        <f t="shared" si="0"/>
        <v>431798</v>
      </c>
      <c r="E14" s="573" t="s">
        <v>419</v>
      </c>
      <c r="F14" s="574">
        <v>1.01E-2</v>
      </c>
      <c r="G14" s="575"/>
      <c r="I14" s="377" t="s">
        <v>419</v>
      </c>
      <c r="J14" s="387">
        <v>1.01E-2</v>
      </c>
      <c r="K14" s="388"/>
    </row>
    <row r="15" spans="1:12" s="344" customFormat="1" ht="26.25" customHeight="1">
      <c r="A15" s="355" t="s">
        <v>420</v>
      </c>
      <c r="B15" s="356">
        <f>TRUNC(B9*F15)</f>
        <v>0</v>
      </c>
      <c r="C15" s="357">
        <f>TRUNC(C9*F15)</f>
        <v>1325957</v>
      </c>
      <c r="D15" s="572">
        <f t="shared" si="0"/>
        <v>1325957</v>
      </c>
      <c r="E15" s="573" t="s">
        <v>421</v>
      </c>
      <c r="F15" s="576">
        <v>3.5450000000000002E-2</v>
      </c>
      <c r="G15" s="575"/>
      <c r="I15" s="377" t="s">
        <v>421</v>
      </c>
      <c r="J15" s="389">
        <v>3.5450000000000002E-2</v>
      </c>
      <c r="K15" s="390"/>
      <c r="L15" s="344" t="s">
        <v>458</v>
      </c>
    </row>
    <row r="16" spans="1:12" s="344" customFormat="1" ht="26.25" customHeight="1">
      <c r="A16" s="355" t="s">
        <v>422</v>
      </c>
      <c r="B16" s="356">
        <f>B15*F16</f>
        <v>0</v>
      </c>
      <c r="C16" s="357">
        <f>C15*F16</f>
        <v>171711.43150000001</v>
      </c>
      <c r="D16" s="572">
        <f t="shared" si="0"/>
        <v>171711.43150000001</v>
      </c>
      <c r="E16" s="573" t="s">
        <v>423</v>
      </c>
      <c r="F16" s="574">
        <v>0.1295</v>
      </c>
      <c r="G16" s="575"/>
      <c r="I16" s="377" t="s">
        <v>423</v>
      </c>
      <c r="J16" s="387">
        <v>0.1295</v>
      </c>
      <c r="K16" s="388"/>
      <c r="L16" s="344" t="s">
        <v>458</v>
      </c>
    </row>
    <row r="17" spans="1:12" s="344" customFormat="1" ht="26.25" customHeight="1">
      <c r="A17" s="355" t="s">
        <v>424</v>
      </c>
      <c r="B17" s="356">
        <f>B9*F17</f>
        <v>0</v>
      </c>
      <c r="C17" s="357">
        <f>C9*F17</f>
        <v>1683162.45</v>
      </c>
      <c r="D17" s="572">
        <f t="shared" si="0"/>
        <v>1683162.45</v>
      </c>
      <c r="E17" s="573" t="s">
        <v>421</v>
      </c>
      <c r="F17" s="577">
        <v>4.4999999999999998E-2</v>
      </c>
      <c r="G17" s="575"/>
      <c r="I17" s="377" t="s">
        <v>421</v>
      </c>
      <c r="J17" s="378">
        <v>4.4999999999999998E-2</v>
      </c>
      <c r="K17" s="380"/>
      <c r="L17" s="344" t="s">
        <v>458</v>
      </c>
    </row>
    <row r="18" spans="1:12" s="344" customFormat="1" ht="26.25" customHeight="1">
      <c r="A18" s="355" t="s">
        <v>425</v>
      </c>
      <c r="B18" s="356">
        <f>B9*F18</f>
        <v>0</v>
      </c>
      <c r="C18" s="357">
        <f>C9*F18</f>
        <v>860283.03</v>
      </c>
      <c r="D18" s="572">
        <f t="shared" si="0"/>
        <v>860283.03</v>
      </c>
      <c r="E18" s="573" t="s">
        <v>413</v>
      </c>
      <c r="F18" s="577">
        <v>2.3E-2</v>
      </c>
      <c r="G18" s="575"/>
      <c r="I18" s="377" t="s">
        <v>413</v>
      </c>
      <c r="J18" s="378">
        <v>2.3E-2</v>
      </c>
      <c r="K18" s="380"/>
      <c r="L18" s="344" t="s">
        <v>458</v>
      </c>
    </row>
    <row r="19" spans="1:12" s="344" customFormat="1" ht="26.25" customHeight="1">
      <c r="A19" s="355" t="s">
        <v>426</v>
      </c>
      <c r="B19" s="356"/>
      <c r="C19" s="357"/>
      <c r="D19" s="578">
        <f t="shared" si="0"/>
        <v>0</v>
      </c>
      <c r="E19" s="573" t="s">
        <v>427</v>
      </c>
      <c r="F19" s="574">
        <v>1.9900000000000001E-2</v>
      </c>
      <c r="G19" s="575"/>
      <c r="I19" s="377" t="s">
        <v>427</v>
      </c>
      <c r="J19" s="387">
        <v>1.9900000000000001E-2</v>
      </c>
      <c r="K19" s="391" t="s">
        <v>428</v>
      </c>
    </row>
    <row r="20" spans="1:12" s="344" customFormat="1" ht="26.25" customHeight="1">
      <c r="A20" s="355" t="s">
        <v>429</v>
      </c>
      <c r="B20" s="356"/>
      <c r="C20" s="357"/>
      <c r="D20" s="506"/>
      <c r="E20" s="377"/>
      <c r="F20" s="387"/>
      <c r="G20" s="379"/>
      <c r="I20" s="377"/>
      <c r="J20" s="387"/>
      <c r="K20" s="388"/>
      <c r="L20" s="344" t="s">
        <v>458</v>
      </c>
    </row>
    <row r="21" spans="1:12" s="344" customFormat="1" ht="26.25" customHeight="1">
      <c r="A21" s="355" t="s">
        <v>430</v>
      </c>
      <c r="B21" s="356"/>
      <c r="C21" s="357"/>
      <c r="D21" s="506"/>
      <c r="E21" s="377"/>
      <c r="F21" s="387"/>
      <c r="G21" s="379"/>
      <c r="I21" s="377"/>
      <c r="J21" s="387"/>
      <c r="K21" s="388"/>
      <c r="L21" s="344" t="s">
        <v>458</v>
      </c>
    </row>
    <row r="22" spans="1:12" s="344" customFormat="1" ht="26.25" customHeight="1">
      <c r="A22" s="355" t="s">
        <v>431</v>
      </c>
      <c r="B22" s="356">
        <f>TRUNC((B7+B9+B12)*F22)</f>
        <v>1251248</v>
      </c>
      <c r="C22" s="357">
        <f>TRUNC((C7+C9+C12)*F22)</f>
        <v>991882</v>
      </c>
      <c r="D22" s="506">
        <f t="shared" si="0"/>
        <v>-259366</v>
      </c>
      <c r="E22" s="377" t="s">
        <v>432</v>
      </c>
      <c r="F22" s="378">
        <v>5.0000000000000001E-3</v>
      </c>
      <c r="G22" s="379"/>
      <c r="I22" s="377" t="s">
        <v>432</v>
      </c>
      <c r="J22" s="378">
        <v>5.0000000000000001E-3</v>
      </c>
      <c r="K22" s="380"/>
    </row>
    <row r="23" spans="1:12" s="344" customFormat="1" ht="26.25" customHeight="1">
      <c r="A23" s="355" t="s">
        <v>433</v>
      </c>
      <c r="B23" s="356"/>
      <c r="C23" s="357"/>
      <c r="D23" s="554">
        <f t="shared" si="0"/>
        <v>0</v>
      </c>
      <c r="E23" s="377" t="s">
        <v>434</v>
      </c>
      <c r="F23" s="378"/>
      <c r="G23" s="379"/>
      <c r="I23" s="377" t="s">
        <v>434</v>
      </c>
      <c r="J23" s="378"/>
      <c r="K23" s="380"/>
    </row>
    <row r="24" spans="1:12" s="344" customFormat="1" ht="26.25" customHeight="1">
      <c r="A24" s="392" t="s">
        <v>435</v>
      </c>
      <c r="B24" s="356">
        <f>TRUNC((B6+B9+B12)*F24)</f>
        <v>200199</v>
      </c>
      <c r="C24" s="357">
        <f>TRUNC((C6+C9+C12)*F24)</f>
        <v>158701</v>
      </c>
      <c r="D24" s="506">
        <f t="shared" si="0"/>
        <v>-41498</v>
      </c>
      <c r="E24" s="377" t="s">
        <v>432</v>
      </c>
      <c r="F24" s="387">
        <v>8.0000000000000004E-4</v>
      </c>
      <c r="G24" s="379"/>
      <c r="I24" s="377" t="s">
        <v>432</v>
      </c>
      <c r="J24" s="387">
        <v>8.0000000000000004E-4</v>
      </c>
      <c r="K24" s="390"/>
    </row>
    <row r="25" spans="1:12" s="344" customFormat="1" ht="26.25" customHeight="1">
      <c r="A25" s="392" t="s">
        <v>436</v>
      </c>
      <c r="B25" s="356">
        <f>TRUNC((B6+B9+B12)*F25)</f>
        <v>1000998</v>
      </c>
      <c r="C25" s="357">
        <f>TRUNC((C6+C9+C12)*F25)</f>
        <v>793505</v>
      </c>
      <c r="D25" s="506">
        <f t="shared" si="0"/>
        <v>-207493</v>
      </c>
      <c r="E25" s="377" t="s">
        <v>432</v>
      </c>
      <c r="F25" s="378">
        <v>4.0000000000000001E-3</v>
      </c>
      <c r="G25" s="379"/>
      <c r="I25" s="377" t="s">
        <v>432</v>
      </c>
      <c r="J25" s="378">
        <v>4.0000000000000001E-3</v>
      </c>
      <c r="K25" s="390"/>
    </row>
    <row r="26" spans="1:12" s="344" customFormat="1" ht="26.25" customHeight="1">
      <c r="A26" s="355" t="s">
        <v>437</v>
      </c>
      <c r="B26" s="356">
        <f>TRUNC((B6+B8)*F26)</f>
        <v>15014976</v>
      </c>
      <c r="C26" s="357">
        <f>TRUNC((C6+C8)*F26)</f>
        <v>11154362</v>
      </c>
      <c r="D26" s="506">
        <f t="shared" si="0"/>
        <v>-3860614</v>
      </c>
      <c r="E26" s="377" t="s">
        <v>438</v>
      </c>
      <c r="F26" s="378">
        <v>0.06</v>
      </c>
      <c r="G26" s="379"/>
      <c r="I26" s="377" t="s">
        <v>438</v>
      </c>
      <c r="J26" s="378">
        <v>0.06</v>
      </c>
      <c r="K26" s="380"/>
    </row>
    <row r="27" spans="1:12" s="351" customFormat="1" ht="26.25" customHeight="1">
      <c r="A27" s="393" t="s">
        <v>439</v>
      </c>
      <c r="B27" s="370">
        <f>TRUNC(B5*F27)</f>
        <v>13118134</v>
      </c>
      <c r="C27" s="371">
        <f>TRUNC(C5*F27)</f>
        <v>10918108</v>
      </c>
      <c r="D27" s="507">
        <f t="shared" si="0"/>
        <v>-2200026</v>
      </c>
      <c r="E27" s="381" t="s">
        <v>440</v>
      </c>
      <c r="F27" s="382">
        <v>4.9000000000000002E-2</v>
      </c>
      <c r="G27" s="394"/>
      <c r="I27" s="381" t="s">
        <v>440</v>
      </c>
      <c r="J27" s="382">
        <v>4.9000000000000002E-2</v>
      </c>
      <c r="K27" s="384"/>
    </row>
    <row r="28" spans="1:12" s="351" customFormat="1" ht="26.25" customHeight="1">
      <c r="A28" s="393" t="s">
        <v>441</v>
      </c>
      <c r="B28" s="370">
        <f>TRUNC((B8+B11+B27)*F28)-471450</f>
        <v>2801204</v>
      </c>
      <c r="C28" s="371">
        <f>TRUNC((C8+C11+C27)*F28)-497193</f>
        <v>9195181</v>
      </c>
      <c r="D28" s="507">
        <f t="shared" si="0"/>
        <v>6393977</v>
      </c>
      <c r="E28" s="381" t="s">
        <v>442</v>
      </c>
      <c r="F28" s="382">
        <v>0.107</v>
      </c>
      <c r="G28" s="394"/>
      <c r="I28" s="381" t="s">
        <v>442</v>
      </c>
      <c r="J28" s="382">
        <v>0.107</v>
      </c>
      <c r="K28" s="395"/>
    </row>
    <row r="29" spans="1:12" s="344" customFormat="1" ht="26.25" customHeight="1">
      <c r="A29" s="396" t="s">
        <v>443</v>
      </c>
      <c r="B29" s="356"/>
      <c r="C29" s="357"/>
      <c r="D29" s="506"/>
      <c r="E29" s="377"/>
      <c r="F29" s="376"/>
      <c r="G29" s="379"/>
      <c r="I29" s="377"/>
      <c r="J29" s="376"/>
      <c r="K29" s="386"/>
      <c r="L29" s="344" t="s">
        <v>458</v>
      </c>
    </row>
    <row r="30" spans="1:12" s="344" customFormat="1" ht="26.25" customHeight="1">
      <c r="A30" s="396" t="s">
        <v>444</v>
      </c>
      <c r="B30" s="356"/>
      <c r="C30" s="357"/>
      <c r="D30" s="506"/>
      <c r="E30" s="377"/>
      <c r="F30" s="376"/>
      <c r="G30" s="360"/>
      <c r="I30" s="377"/>
      <c r="J30" s="376"/>
      <c r="K30" s="386"/>
    </row>
    <row r="31" spans="1:12" s="351" customFormat="1" ht="26.25" customHeight="1">
      <c r="A31" s="393" t="s">
        <v>445</v>
      </c>
      <c r="B31" s="370">
        <f>B5+B27+B28+B29+B30</f>
        <v>283636364</v>
      </c>
      <c r="C31" s="371">
        <f>C5+C27+C28+C29+C30</f>
        <v>242931833.91150001</v>
      </c>
      <c r="D31" s="507">
        <f t="shared" si="0"/>
        <v>-40704530.088499993</v>
      </c>
      <c r="E31" s="381" t="s">
        <v>446</v>
      </c>
      <c r="F31" s="375"/>
      <c r="G31" s="374"/>
      <c r="I31" s="381" t="s">
        <v>446</v>
      </c>
      <c r="J31" s="375"/>
      <c r="K31" s="397"/>
    </row>
    <row r="32" spans="1:12" s="351" customFormat="1" ht="26.25" customHeight="1">
      <c r="A32" s="393" t="s">
        <v>447</v>
      </c>
      <c r="B32" s="370">
        <f>B31</f>
        <v>283636364</v>
      </c>
      <c r="C32" s="371">
        <f>C31</f>
        <v>242931833.91150001</v>
      </c>
      <c r="D32" s="507">
        <f t="shared" si="0"/>
        <v>-40704530.088499993</v>
      </c>
      <c r="E32" s="381" t="s">
        <v>448</v>
      </c>
      <c r="F32" s="375"/>
      <c r="G32" s="374"/>
      <c r="I32" s="381" t="s">
        <v>448</v>
      </c>
      <c r="J32" s="375"/>
      <c r="K32" s="397"/>
    </row>
    <row r="33" spans="1:11" s="351" customFormat="1" ht="26.25" customHeight="1">
      <c r="A33" s="393" t="s">
        <v>449</v>
      </c>
      <c r="B33" s="370">
        <f>TRUNC(B32*10%)</f>
        <v>28363636</v>
      </c>
      <c r="C33" s="371">
        <f>TRUNC(C32*10%)</f>
        <v>24293183</v>
      </c>
      <c r="D33" s="507">
        <f t="shared" si="0"/>
        <v>-4070453</v>
      </c>
      <c r="E33" s="381" t="s">
        <v>450</v>
      </c>
      <c r="F33" s="398">
        <v>0.1</v>
      </c>
      <c r="G33" s="374"/>
      <c r="I33" s="381" t="s">
        <v>450</v>
      </c>
      <c r="J33" s="398">
        <v>0.1</v>
      </c>
      <c r="K33" s="395"/>
    </row>
    <row r="34" spans="1:11" s="351" customFormat="1" ht="26.25" customHeight="1">
      <c r="A34" s="393" t="s">
        <v>451</v>
      </c>
      <c r="B34" s="370">
        <f>B32+B33</f>
        <v>312000000</v>
      </c>
      <c r="C34" s="371">
        <f>C32+C33</f>
        <v>267225016.91150001</v>
      </c>
      <c r="D34" s="507">
        <f t="shared" si="0"/>
        <v>-44774983.088499993</v>
      </c>
      <c r="E34" s="381" t="s">
        <v>452</v>
      </c>
      <c r="F34" s="382"/>
      <c r="G34" s="374"/>
      <c r="I34" s="381" t="s">
        <v>452</v>
      </c>
      <c r="J34" s="382"/>
      <c r="K34" s="384"/>
    </row>
    <row r="35" spans="1:11" s="351" customFormat="1" ht="26.25" customHeight="1">
      <c r="A35" s="498" t="s">
        <v>453</v>
      </c>
      <c r="B35" s="499">
        <f>B34</f>
        <v>312000000</v>
      </c>
      <c r="C35" s="500">
        <f>C34</f>
        <v>267225016.91150001</v>
      </c>
      <c r="D35" s="508">
        <f t="shared" si="0"/>
        <v>-44774983.088499993</v>
      </c>
      <c r="E35" s="501"/>
      <c r="F35" s="502"/>
      <c r="G35" s="503"/>
      <c r="J35" s="382"/>
      <c r="K35" s="384"/>
    </row>
    <row r="36" spans="1:11" ht="15.95" customHeight="1">
      <c r="B36" s="400"/>
    </row>
    <row r="37" spans="1:11" ht="15.95" customHeight="1">
      <c r="B37" s="405"/>
      <c r="C37" s="406"/>
      <c r="D37" s="405"/>
      <c r="E37" s="405"/>
      <c r="F37" s="405"/>
    </row>
    <row r="38" spans="1:11" ht="15.95" customHeight="1">
      <c r="B38" s="405"/>
      <c r="C38" s="406"/>
      <c r="D38" s="405"/>
      <c r="E38" s="405"/>
      <c r="F38" s="405"/>
    </row>
    <row r="39" spans="1:11" ht="15.95" customHeight="1">
      <c r="B39" s="405"/>
      <c r="C39" s="406"/>
      <c r="D39" s="405"/>
      <c r="E39" s="405"/>
      <c r="F39" s="405"/>
    </row>
  </sheetData>
  <mergeCells count="3">
    <mergeCell ref="I4:K4"/>
    <mergeCell ref="E4:F4"/>
    <mergeCell ref="A1:G2"/>
  </mergeCells>
  <phoneticPr fontId="130" type="noConversion"/>
  <pageMargins left="0.7" right="0.7" top="0.75" bottom="0.75" header="0.3" footer="0.3"/>
  <pageSetup paperSize="9" scale="81" orientation="portrait" r:id="rId1"/>
  <colBreaks count="1" manualBreakCount="1">
    <brk id="7" max="1048575" man="1"/>
  </colBreaks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5">
    <tabColor rgb="FFFF0000"/>
  </sheetPr>
  <dimension ref="B1:Q36"/>
  <sheetViews>
    <sheetView workbookViewId="0">
      <selection activeCell="E20" sqref="E20"/>
    </sheetView>
  </sheetViews>
  <sheetFormatPr defaultRowHeight="13.5"/>
  <cols>
    <col min="1" max="1" width="0.625" style="408" customWidth="1"/>
    <col min="2" max="2" width="3.875" style="408" customWidth="1"/>
    <col min="3" max="3" width="30.875" style="408" customWidth="1"/>
    <col min="4" max="4" width="29.25" style="408" customWidth="1"/>
    <col min="5" max="5" width="8.375" style="408" customWidth="1"/>
    <col min="6" max="6" width="5.375" style="408" customWidth="1"/>
    <col min="7" max="7" width="9.75" style="408" customWidth="1"/>
    <col min="8" max="8" width="15.375" style="408" customWidth="1"/>
    <col min="9" max="9" width="9.375" style="408" customWidth="1"/>
    <col min="10" max="10" width="15.375" style="408" customWidth="1"/>
    <col min="11" max="11" width="9.25" style="408" customWidth="1"/>
    <col min="12" max="12" width="15.375" style="408" customWidth="1"/>
    <col min="13" max="13" width="9.5" style="408" customWidth="1"/>
    <col min="14" max="14" width="15.375" style="408" customWidth="1"/>
    <col min="15" max="15" width="11.125" style="410" customWidth="1"/>
    <col min="16" max="16" width="9" style="408"/>
    <col min="17" max="17" width="15.5" style="408" customWidth="1"/>
    <col min="18" max="16384" width="9" style="408"/>
  </cols>
  <sheetData>
    <row r="1" spans="2:17" ht="24.95" customHeight="1">
      <c r="B1" s="612" t="s">
        <v>460</v>
      </c>
      <c r="C1" s="612"/>
      <c r="D1" s="612"/>
      <c r="E1" s="612"/>
      <c r="F1" s="612"/>
      <c r="G1" s="612"/>
      <c r="H1" s="612"/>
      <c r="I1" s="612"/>
      <c r="J1" s="612"/>
      <c r="K1" s="612"/>
      <c r="L1" s="612"/>
      <c r="M1" s="612"/>
      <c r="N1" s="612"/>
      <c r="O1" s="612"/>
    </row>
    <row r="2" spans="2:17" ht="17.25" customHeight="1" thickBot="1">
      <c r="B2" s="409"/>
      <c r="C2" s="409"/>
      <c r="D2" s="409"/>
      <c r="E2" s="409"/>
      <c r="F2" s="409"/>
      <c r="G2" s="409"/>
      <c r="H2" s="409"/>
      <c r="I2" s="409"/>
      <c r="J2" s="409"/>
      <c r="K2" s="409"/>
      <c r="L2" s="409"/>
      <c r="M2" s="409"/>
      <c r="N2" s="409"/>
    </row>
    <row r="3" spans="2:17" ht="15.4" customHeight="1">
      <c r="B3" s="615" t="s">
        <v>9</v>
      </c>
      <c r="C3" s="617" t="s">
        <v>10</v>
      </c>
      <c r="D3" s="617" t="s">
        <v>11</v>
      </c>
      <c r="E3" s="608" t="s">
        <v>311</v>
      </c>
      <c r="F3" s="608" t="s">
        <v>12</v>
      </c>
      <c r="G3" s="610" t="s">
        <v>312</v>
      </c>
      <c r="H3" s="611"/>
      <c r="I3" s="610" t="s">
        <v>313</v>
      </c>
      <c r="J3" s="611"/>
      <c r="K3" s="610" t="s">
        <v>314</v>
      </c>
      <c r="L3" s="611"/>
      <c r="M3" s="610" t="s">
        <v>315</v>
      </c>
      <c r="N3" s="611"/>
      <c r="O3" s="613" t="s">
        <v>29</v>
      </c>
    </row>
    <row r="4" spans="2:17" ht="19.7" customHeight="1">
      <c r="B4" s="616"/>
      <c r="C4" s="618"/>
      <c r="D4" s="618"/>
      <c r="E4" s="609"/>
      <c r="F4" s="609"/>
      <c r="G4" s="411" t="s">
        <v>15</v>
      </c>
      <c r="H4" s="412" t="s">
        <v>16</v>
      </c>
      <c r="I4" s="411" t="s">
        <v>15</v>
      </c>
      <c r="J4" s="412" t="s">
        <v>16</v>
      </c>
      <c r="K4" s="411" t="s">
        <v>15</v>
      </c>
      <c r="L4" s="412" t="s">
        <v>16</v>
      </c>
      <c r="M4" s="411" t="s">
        <v>15</v>
      </c>
      <c r="N4" s="412" t="s">
        <v>16</v>
      </c>
      <c r="O4" s="614"/>
    </row>
    <row r="5" spans="2:17" ht="19.7" customHeight="1">
      <c r="B5" s="413" t="s">
        <v>17</v>
      </c>
      <c r="C5" s="414" t="s">
        <v>316</v>
      </c>
      <c r="D5" s="414" t="s">
        <v>17</v>
      </c>
      <c r="E5" s="415"/>
      <c r="F5" s="416" t="s">
        <v>17</v>
      </c>
      <c r="G5" s="417"/>
      <c r="H5" s="418">
        <f>SUM(J5,L5,N5)</f>
        <v>250249605</v>
      </c>
      <c r="I5" s="417"/>
      <c r="J5" s="418">
        <f>SUM(J7)</f>
        <v>0</v>
      </c>
      <c r="K5" s="417"/>
      <c r="L5" s="418">
        <f>SUM(L7)</f>
        <v>250249605</v>
      </c>
      <c r="M5" s="417"/>
      <c r="N5" s="418">
        <f>SUM(N7)</f>
        <v>0</v>
      </c>
      <c r="O5" s="419" t="s">
        <v>17</v>
      </c>
    </row>
    <row r="6" spans="2:17" s="427" customFormat="1" ht="19.7" customHeight="1">
      <c r="B6" s="420"/>
      <c r="C6" s="421"/>
      <c r="D6" s="421"/>
      <c r="E6" s="422"/>
      <c r="F6" s="423"/>
      <c r="G6" s="424"/>
      <c r="H6" s="425">
        <f>SUM(J6,L6,N6)</f>
        <v>198376485</v>
      </c>
      <c r="I6" s="424"/>
      <c r="J6" s="425">
        <f>SUM(J8)</f>
        <v>37403610</v>
      </c>
      <c r="K6" s="424"/>
      <c r="L6" s="425">
        <f>SUM(L8)</f>
        <v>143153715</v>
      </c>
      <c r="M6" s="424"/>
      <c r="N6" s="425">
        <f>SUM(N8)</f>
        <v>17819160</v>
      </c>
      <c r="O6" s="426"/>
      <c r="Q6" s="428">
        <f>H6-H5</f>
        <v>-51873120</v>
      </c>
    </row>
    <row r="7" spans="2:17" ht="19.7" customHeight="1">
      <c r="B7" s="429" t="s">
        <v>317</v>
      </c>
      <c r="C7" s="430" t="s">
        <v>318</v>
      </c>
      <c r="D7" s="430" t="s">
        <v>17</v>
      </c>
      <c r="E7" s="431"/>
      <c r="F7" s="432" t="s">
        <v>17</v>
      </c>
      <c r="G7" s="433">
        <f t="shared" ref="G7:H9" si="0">I7+K7+M7</f>
        <v>0</v>
      </c>
      <c r="H7" s="434">
        <f t="shared" si="0"/>
        <v>250249605</v>
      </c>
      <c r="I7" s="433"/>
      <c r="J7" s="434">
        <f>SUM(J9,J15)</f>
        <v>0</v>
      </c>
      <c r="K7" s="433"/>
      <c r="L7" s="435">
        <f>SUM(L9,L15)</f>
        <v>250249605</v>
      </c>
      <c r="M7" s="433"/>
      <c r="N7" s="435">
        <f>SUM(N9,N15)</f>
        <v>0</v>
      </c>
      <c r="O7" s="436" t="s">
        <v>17</v>
      </c>
      <c r="Q7" s="437" t="s">
        <v>388</v>
      </c>
    </row>
    <row r="8" spans="2:17" s="427" customFormat="1" ht="19.7" customHeight="1">
      <c r="B8" s="420"/>
      <c r="C8" s="421"/>
      <c r="D8" s="421"/>
      <c r="E8" s="422"/>
      <c r="F8" s="423"/>
      <c r="G8" s="424"/>
      <c r="H8" s="438">
        <f t="shared" si="0"/>
        <v>198376485</v>
      </c>
      <c r="I8" s="424"/>
      <c r="J8" s="438">
        <f>SUM(J10,J16)</f>
        <v>37403610</v>
      </c>
      <c r="K8" s="424"/>
      <c r="L8" s="425">
        <f>SUM(L10,L16)</f>
        <v>143153715</v>
      </c>
      <c r="M8" s="424"/>
      <c r="N8" s="425">
        <f>SUM(N10,N16)</f>
        <v>17819160</v>
      </c>
      <c r="O8" s="426"/>
    </row>
    <row r="9" spans="2:17" s="440" customFormat="1" ht="19.7" customHeight="1">
      <c r="B9" s="429" t="s">
        <v>248</v>
      </c>
      <c r="C9" s="430" t="s">
        <v>319</v>
      </c>
      <c r="D9" s="430" t="s">
        <v>17</v>
      </c>
      <c r="E9" s="431"/>
      <c r="F9" s="432" t="s">
        <v>17</v>
      </c>
      <c r="G9" s="439">
        <f t="shared" si="0"/>
        <v>0</v>
      </c>
      <c r="H9" s="435">
        <f>SUM(J9,L9,N9)</f>
        <v>0</v>
      </c>
      <c r="I9" s="439"/>
      <c r="J9" s="435">
        <f>SUM(J11,J13)</f>
        <v>0</v>
      </c>
      <c r="K9" s="439"/>
      <c r="L9" s="435">
        <f>SUM(L11,L13)</f>
        <v>0</v>
      </c>
      <c r="M9" s="439"/>
      <c r="N9" s="435">
        <f>SUM(N11,N13)</f>
        <v>0</v>
      </c>
      <c r="O9" s="436" t="s">
        <v>17</v>
      </c>
    </row>
    <row r="10" spans="2:17" s="442" customFormat="1" ht="19.7" customHeight="1">
      <c r="B10" s="420"/>
      <c r="C10" s="421"/>
      <c r="D10" s="421"/>
      <c r="E10" s="422"/>
      <c r="F10" s="423"/>
      <c r="G10" s="441"/>
      <c r="H10" s="438">
        <f>SUM(J10,L10,N10)</f>
        <v>75398910</v>
      </c>
      <c r="I10" s="441"/>
      <c r="J10" s="425">
        <f>SUM(J12,J14)</f>
        <v>37403610</v>
      </c>
      <c r="K10" s="441"/>
      <c r="L10" s="425">
        <f>SUM(L12,L14)</f>
        <v>20176140</v>
      </c>
      <c r="M10" s="441"/>
      <c r="N10" s="425">
        <f>SUM(N12,N14)</f>
        <v>17819160</v>
      </c>
      <c r="O10" s="426"/>
    </row>
    <row r="11" spans="2:17" s="407" customFormat="1" ht="19.7" customHeight="1">
      <c r="B11" s="443" t="s">
        <v>17</v>
      </c>
      <c r="C11" s="444" t="s">
        <v>499</v>
      </c>
      <c r="D11" s="445" t="s">
        <v>373</v>
      </c>
      <c r="E11" s="446"/>
      <c r="F11" s="447" t="s">
        <v>262</v>
      </c>
      <c r="G11" s="448">
        <f t="shared" ref="G11:H13" si="1">SUM(I11,K11,M11)</f>
        <v>0</v>
      </c>
      <c r="H11" s="448">
        <f t="shared" si="1"/>
        <v>0</v>
      </c>
      <c r="I11" s="449"/>
      <c r="J11" s="449">
        <f>TRUNC($E11*I11,0)</f>
        <v>0</v>
      </c>
      <c r="K11" s="449"/>
      <c r="L11" s="450">
        <f>TRUNC($E11*K11,0)</f>
        <v>0</v>
      </c>
      <c r="M11" s="449"/>
      <c r="N11" s="450">
        <f>TRUNC($E11*M11,0)</f>
        <v>0</v>
      </c>
      <c r="O11" s="451" t="s">
        <v>17</v>
      </c>
    </row>
    <row r="12" spans="2:17" s="565" customFormat="1" ht="19.7" customHeight="1">
      <c r="B12" s="557" t="s">
        <v>17</v>
      </c>
      <c r="C12" s="566" t="s">
        <v>498</v>
      </c>
      <c r="D12" s="558" t="s">
        <v>454</v>
      </c>
      <c r="E12" s="559">
        <v>4890</v>
      </c>
      <c r="F12" s="560" t="s">
        <v>262</v>
      </c>
      <c r="G12" s="561">
        <f t="shared" si="1"/>
        <v>9618</v>
      </c>
      <c r="H12" s="562">
        <f t="shared" si="1"/>
        <v>47032020</v>
      </c>
      <c r="I12" s="563">
        <f>단가산출총괄표!F4</f>
        <v>4461</v>
      </c>
      <c r="J12" s="563">
        <f>TRUNC($E12*I12,0)</f>
        <v>21814290</v>
      </c>
      <c r="K12" s="563">
        <f>단가산출!CP6</f>
        <v>2722</v>
      </c>
      <c r="L12" s="562">
        <f>TRUNC($E12*K12,0)</f>
        <v>13310580</v>
      </c>
      <c r="M12" s="563">
        <f>단가산출!CQ6</f>
        <v>2435</v>
      </c>
      <c r="N12" s="562">
        <f>TRUNC($E12*M12,0)</f>
        <v>11907150</v>
      </c>
      <c r="O12" s="564" t="s">
        <v>461</v>
      </c>
    </row>
    <row r="13" spans="2:17" s="407" customFormat="1" ht="19.7" customHeight="1">
      <c r="B13" s="443" t="s">
        <v>17</v>
      </c>
      <c r="C13" s="444" t="s">
        <v>499</v>
      </c>
      <c r="D13" s="460"/>
      <c r="E13" s="446"/>
      <c r="F13" s="447" t="s">
        <v>262</v>
      </c>
      <c r="G13" s="448">
        <f t="shared" si="1"/>
        <v>0</v>
      </c>
      <c r="H13" s="448">
        <f t="shared" si="1"/>
        <v>0</v>
      </c>
      <c r="I13" s="449"/>
      <c r="J13" s="449">
        <f>TRUNC($E13*I13,0)</f>
        <v>0</v>
      </c>
      <c r="K13" s="449"/>
      <c r="L13" s="450">
        <f>TRUNC($E13*K13,0)</f>
        <v>0</v>
      </c>
      <c r="M13" s="449"/>
      <c r="N13" s="450">
        <f>TRUNC($E13*M13,0)</f>
        <v>0</v>
      </c>
      <c r="O13" s="451" t="s">
        <v>17</v>
      </c>
    </row>
    <row r="14" spans="2:17" s="212" customFormat="1" ht="19.7" customHeight="1">
      <c r="B14" s="452" t="s">
        <v>17</v>
      </c>
      <c r="C14" s="461" t="s">
        <v>517</v>
      </c>
      <c r="D14" s="461" t="s">
        <v>500</v>
      </c>
      <c r="E14" s="454">
        <v>4890</v>
      </c>
      <c r="F14" s="455" t="s">
        <v>262</v>
      </c>
      <c r="G14" s="456">
        <f>SUM(I14,K14,M14)</f>
        <v>5801</v>
      </c>
      <c r="H14" s="457">
        <f>E14*G14</f>
        <v>28366890</v>
      </c>
      <c r="I14" s="458">
        <f>단가산출!CO124</f>
        <v>3188</v>
      </c>
      <c r="J14" s="458">
        <f>TRUNC($E14*I14,0)</f>
        <v>15589320</v>
      </c>
      <c r="K14" s="458">
        <f>단가산출!CP124</f>
        <v>1404</v>
      </c>
      <c r="L14" s="457">
        <f>TRUNC($E14*K14,0)</f>
        <v>6865560</v>
      </c>
      <c r="M14" s="458">
        <f>단가산출!CQ124</f>
        <v>1209</v>
      </c>
      <c r="N14" s="457">
        <f>TRUNC($E14*M14,0)</f>
        <v>5912010</v>
      </c>
      <c r="O14" s="459" t="s">
        <v>491</v>
      </c>
    </row>
    <row r="15" spans="2:17" s="216" customFormat="1" ht="20.25" customHeight="1">
      <c r="B15" s="462" t="s">
        <v>320</v>
      </c>
      <c r="C15" s="463" t="s">
        <v>321</v>
      </c>
      <c r="D15" s="464" t="s">
        <v>17</v>
      </c>
      <c r="E15" s="446"/>
      <c r="F15" s="447" t="s">
        <v>17</v>
      </c>
      <c r="G15" s="465">
        <v>0</v>
      </c>
      <c r="H15" s="466">
        <f>SUM(J15,L15,N15)</f>
        <v>250249605</v>
      </c>
      <c r="I15" s="465"/>
      <c r="J15" s="466">
        <f>SUM(J17)</f>
        <v>0</v>
      </c>
      <c r="K15" s="465"/>
      <c r="L15" s="466">
        <f>SUM(L17)</f>
        <v>250249605</v>
      </c>
      <c r="M15" s="465"/>
      <c r="N15" s="466">
        <f>SUM(N17)</f>
        <v>0</v>
      </c>
      <c r="O15" s="467" t="s">
        <v>17</v>
      </c>
    </row>
    <row r="16" spans="2:17" s="217" customFormat="1" ht="20.25" customHeight="1">
      <c r="B16" s="468"/>
      <c r="C16" s="469"/>
      <c r="D16" s="470"/>
      <c r="E16" s="454"/>
      <c r="F16" s="471"/>
      <c r="G16" s="472"/>
      <c r="H16" s="473">
        <f>SUM(J16,L16,N16)</f>
        <v>122977575</v>
      </c>
      <c r="I16" s="472"/>
      <c r="J16" s="474">
        <f>SUM(J18)</f>
        <v>0</v>
      </c>
      <c r="K16" s="472"/>
      <c r="L16" s="474">
        <f>SUM(L18)</f>
        <v>122977575</v>
      </c>
      <c r="M16" s="472"/>
      <c r="N16" s="474">
        <f>SUM(N18)</f>
        <v>0</v>
      </c>
      <c r="O16" s="475"/>
      <c r="Q16" s="249">
        <f>H16-H15</f>
        <v>-127272030</v>
      </c>
    </row>
    <row r="17" spans="2:15" s="407" customFormat="1" ht="19.7" customHeight="1">
      <c r="B17" s="443" t="s">
        <v>17</v>
      </c>
      <c r="C17" s="460" t="s">
        <v>322</v>
      </c>
      <c r="D17" s="460" t="s">
        <v>323</v>
      </c>
      <c r="E17" s="446">
        <v>9615</v>
      </c>
      <c r="F17" s="447" t="s">
        <v>262</v>
      </c>
      <c r="G17" s="448">
        <f>SUM(I17,K17,M17)</f>
        <v>26027</v>
      </c>
      <c r="H17" s="448">
        <f>SUM(J17,L17,N17)</f>
        <v>250249605</v>
      </c>
      <c r="I17" s="449"/>
      <c r="J17" s="449">
        <f>TRUNC($E17*I17,0)</f>
        <v>0</v>
      </c>
      <c r="K17" s="449">
        <v>26027</v>
      </c>
      <c r="L17" s="450">
        <f>TRUNC($E17*K17,0)</f>
        <v>250249605</v>
      </c>
      <c r="M17" s="449"/>
      <c r="N17" s="450">
        <f>TRUNC($E17*M17,0)</f>
        <v>0</v>
      </c>
      <c r="O17" s="451" t="s">
        <v>389</v>
      </c>
    </row>
    <row r="18" spans="2:15" s="212" customFormat="1" ht="19.7" customHeight="1">
      <c r="B18" s="452" t="s">
        <v>17</v>
      </c>
      <c r="C18" s="453" t="s">
        <v>322</v>
      </c>
      <c r="D18" s="453" t="s">
        <v>323</v>
      </c>
      <c r="E18" s="454">
        <f>9615-4890</f>
        <v>4725</v>
      </c>
      <c r="F18" s="455" t="s">
        <v>262</v>
      </c>
      <c r="G18" s="456">
        <f>SUM(I18,K18,M18)</f>
        <v>26027</v>
      </c>
      <c r="H18" s="457">
        <f>SUM(J18,L18,N18)</f>
        <v>122977575</v>
      </c>
      <c r="I18" s="458"/>
      <c r="J18" s="458">
        <f>TRUNC($E18*I18,0)</f>
        <v>0</v>
      </c>
      <c r="K18" s="458">
        <v>26027</v>
      </c>
      <c r="L18" s="457">
        <f>TRUNC($E18*K18,0)</f>
        <v>122977575</v>
      </c>
      <c r="M18" s="458"/>
      <c r="N18" s="457">
        <f>TRUNC($E18*M18,0)</f>
        <v>0</v>
      </c>
      <c r="O18" s="504" t="s">
        <v>390</v>
      </c>
    </row>
    <row r="19" spans="2:15" s="407" customFormat="1" ht="19.7" customHeight="1">
      <c r="B19" s="443"/>
      <c r="C19" s="460"/>
      <c r="D19" s="460"/>
      <c r="E19" s="446"/>
      <c r="F19" s="447"/>
      <c r="G19" s="448"/>
      <c r="H19" s="450"/>
      <c r="I19" s="449"/>
      <c r="J19" s="449"/>
      <c r="K19" s="449"/>
      <c r="L19" s="450"/>
      <c r="M19" s="449"/>
      <c r="N19" s="450"/>
      <c r="O19" s="451"/>
    </row>
    <row r="20" spans="2:15" s="212" customFormat="1" ht="19.7" customHeight="1">
      <c r="B20" s="452"/>
      <c r="C20" s="461"/>
      <c r="D20" s="461"/>
      <c r="E20" s="476"/>
      <c r="F20" s="477"/>
      <c r="G20" s="456"/>
      <c r="H20" s="457"/>
      <c r="I20" s="458"/>
      <c r="J20" s="478"/>
      <c r="K20" s="458"/>
      <c r="L20" s="479"/>
      <c r="M20" s="458"/>
      <c r="N20" s="479"/>
      <c r="O20" s="480"/>
    </row>
    <row r="21" spans="2:15" s="407" customFormat="1" ht="19.7" customHeight="1">
      <c r="B21" s="443"/>
      <c r="C21" s="460"/>
      <c r="D21" s="460"/>
      <c r="E21" s="481"/>
      <c r="F21" s="482"/>
      <c r="G21" s="448"/>
      <c r="H21" s="450"/>
      <c r="I21" s="449"/>
      <c r="J21" s="449"/>
      <c r="K21" s="449"/>
      <c r="L21" s="450"/>
      <c r="M21" s="449"/>
      <c r="N21" s="450"/>
      <c r="O21" s="483"/>
    </row>
    <row r="22" spans="2:15" s="212" customFormat="1" ht="19.7" customHeight="1">
      <c r="B22" s="452"/>
      <c r="C22" s="461"/>
      <c r="D22" s="461"/>
      <c r="E22" s="476"/>
      <c r="F22" s="477"/>
      <c r="G22" s="456"/>
      <c r="H22" s="457"/>
      <c r="I22" s="458"/>
      <c r="J22" s="478"/>
      <c r="K22" s="458"/>
      <c r="L22" s="479"/>
      <c r="M22" s="458"/>
      <c r="N22" s="479"/>
      <c r="O22" s="480"/>
    </row>
    <row r="23" spans="2:15" s="407" customFormat="1" ht="19.7" customHeight="1">
      <c r="B23" s="443"/>
      <c r="C23" s="460"/>
      <c r="D23" s="460"/>
      <c r="E23" s="481"/>
      <c r="F23" s="482"/>
      <c r="G23" s="448"/>
      <c r="H23" s="450"/>
      <c r="I23" s="449"/>
      <c r="J23" s="450"/>
      <c r="K23" s="449"/>
      <c r="L23" s="450"/>
      <c r="M23" s="449"/>
      <c r="N23" s="450"/>
      <c r="O23" s="483"/>
    </row>
    <row r="24" spans="2:15" s="212" customFormat="1" ht="19.7" customHeight="1">
      <c r="B24" s="452"/>
      <c r="C24" s="461"/>
      <c r="D24" s="461"/>
      <c r="E24" s="476"/>
      <c r="F24" s="477"/>
      <c r="G24" s="456"/>
      <c r="H24" s="457"/>
      <c r="I24" s="458"/>
      <c r="J24" s="479"/>
      <c r="K24" s="458"/>
      <c r="L24" s="479"/>
      <c r="M24" s="458"/>
      <c r="N24" s="479"/>
      <c r="O24" s="480"/>
    </row>
    <row r="25" spans="2:15" s="407" customFormat="1" ht="19.7" customHeight="1">
      <c r="B25" s="443"/>
      <c r="C25" s="460"/>
      <c r="D25" s="460"/>
      <c r="E25" s="481"/>
      <c r="F25" s="482"/>
      <c r="G25" s="448"/>
      <c r="H25" s="450"/>
      <c r="I25" s="449"/>
      <c r="J25" s="450"/>
      <c r="K25" s="449"/>
      <c r="L25" s="450"/>
      <c r="M25" s="449"/>
      <c r="N25" s="450"/>
      <c r="O25" s="483"/>
    </row>
    <row r="26" spans="2:15" s="212" customFormat="1" ht="19.7" customHeight="1">
      <c r="B26" s="452"/>
      <c r="C26" s="461"/>
      <c r="D26" s="461"/>
      <c r="E26" s="476"/>
      <c r="F26" s="477"/>
      <c r="G26" s="456"/>
      <c r="H26" s="457"/>
      <c r="I26" s="458"/>
      <c r="J26" s="479"/>
      <c r="K26" s="458"/>
      <c r="L26" s="479"/>
      <c r="M26" s="458"/>
      <c r="N26" s="479"/>
      <c r="O26" s="480"/>
    </row>
    <row r="27" spans="2:15" s="407" customFormat="1" ht="19.7" customHeight="1">
      <c r="B27" s="443"/>
      <c r="C27" s="460"/>
      <c r="D27" s="460"/>
      <c r="E27" s="481"/>
      <c r="F27" s="482"/>
      <c r="G27" s="448"/>
      <c r="H27" s="450"/>
      <c r="I27" s="449"/>
      <c r="J27" s="450"/>
      <c r="K27" s="449"/>
      <c r="L27" s="450"/>
      <c r="M27" s="449"/>
      <c r="N27" s="450"/>
      <c r="O27" s="483"/>
    </row>
    <row r="28" spans="2:15" s="212" customFormat="1" ht="19.7" customHeight="1">
      <c r="B28" s="452"/>
      <c r="C28" s="461"/>
      <c r="D28" s="461"/>
      <c r="E28" s="476"/>
      <c r="F28" s="477"/>
      <c r="G28" s="456"/>
      <c r="H28" s="457"/>
      <c r="I28" s="458"/>
      <c r="J28" s="479"/>
      <c r="K28" s="458"/>
      <c r="L28" s="479"/>
      <c r="M28" s="458"/>
      <c r="N28" s="479"/>
      <c r="O28" s="480"/>
    </row>
    <row r="29" spans="2:15" s="407" customFormat="1" ht="19.7" customHeight="1">
      <c r="B29" s="443"/>
      <c r="C29" s="460"/>
      <c r="D29" s="460"/>
      <c r="E29" s="481"/>
      <c r="F29" s="482"/>
      <c r="G29" s="448"/>
      <c r="H29" s="450"/>
      <c r="I29" s="449"/>
      <c r="J29" s="450"/>
      <c r="K29" s="449"/>
      <c r="L29" s="450"/>
      <c r="M29" s="449"/>
      <c r="N29" s="450"/>
      <c r="O29" s="483"/>
    </row>
    <row r="30" spans="2:15" s="212" customFormat="1" ht="19.7" customHeight="1">
      <c r="B30" s="452"/>
      <c r="C30" s="461"/>
      <c r="D30" s="461"/>
      <c r="E30" s="476"/>
      <c r="F30" s="477"/>
      <c r="G30" s="456"/>
      <c r="H30" s="457"/>
      <c r="I30" s="458"/>
      <c r="J30" s="479"/>
      <c r="K30" s="458"/>
      <c r="L30" s="479"/>
      <c r="M30" s="458"/>
      <c r="N30" s="479"/>
      <c r="O30" s="480"/>
    </row>
    <row r="31" spans="2:15" s="407" customFormat="1" ht="19.7" customHeight="1">
      <c r="B31" s="443"/>
      <c r="C31" s="460"/>
      <c r="D31" s="460"/>
      <c r="E31" s="481"/>
      <c r="F31" s="482"/>
      <c r="G31" s="448"/>
      <c r="H31" s="450"/>
      <c r="I31" s="449"/>
      <c r="J31" s="449"/>
      <c r="K31" s="449"/>
      <c r="L31" s="450"/>
      <c r="M31" s="449"/>
      <c r="N31" s="450"/>
      <c r="O31" s="483"/>
    </row>
    <row r="32" spans="2:15" s="212" customFormat="1" ht="19.7" customHeight="1">
      <c r="B32" s="452"/>
      <c r="C32" s="461"/>
      <c r="D32" s="461"/>
      <c r="E32" s="476"/>
      <c r="F32" s="477"/>
      <c r="G32" s="456"/>
      <c r="H32" s="457"/>
      <c r="I32" s="458"/>
      <c r="J32" s="478"/>
      <c r="K32" s="458"/>
      <c r="L32" s="479"/>
      <c r="M32" s="458"/>
      <c r="N32" s="479"/>
      <c r="O32" s="480"/>
    </row>
    <row r="33" spans="2:15" s="407" customFormat="1" ht="19.7" customHeight="1">
      <c r="B33" s="443"/>
      <c r="C33" s="460"/>
      <c r="D33" s="460"/>
      <c r="E33" s="481"/>
      <c r="F33" s="482"/>
      <c r="G33" s="448"/>
      <c r="H33" s="450"/>
      <c r="I33" s="449"/>
      <c r="J33" s="449"/>
      <c r="K33" s="449"/>
      <c r="L33" s="450"/>
      <c r="M33" s="449"/>
      <c r="N33" s="450"/>
      <c r="O33" s="483"/>
    </row>
    <row r="34" spans="2:15" s="212" customFormat="1" ht="19.7" customHeight="1">
      <c r="B34" s="452"/>
      <c r="C34" s="461"/>
      <c r="D34" s="461"/>
      <c r="E34" s="476"/>
      <c r="F34" s="477"/>
      <c r="G34" s="456"/>
      <c r="H34" s="457"/>
      <c r="I34" s="458"/>
      <c r="J34" s="478"/>
      <c r="K34" s="458"/>
      <c r="L34" s="479"/>
      <c r="M34" s="458"/>
      <c r="N34" s="479"/>
      <c r="O34" s="480"/>
    </row>
    <row r="35" spans="2:15" s="407" customFormat="1" ht="19.7" customHeight="1">
      <c r="B35" s="443"/>
      <c r="C35" s="460"/>
      <c r="D35" s="460"/>
      <c r="E35" s="481"/>
      <c r="F35" s="482"/>
      <c r="G35" s="448"/>
      <c r="H35" s="450"/>
      <c r="I35" s="449"/>
      <c r="J35" s="449"/>
      <c r="K35" s="449"/>
      <c r="L35" s="450"/>
      <c r="M35" s="449"/>
      <c r="N35" s="450"/>
      <c r="O35" s="483"/>
    </row>
    <row r="36" spans="2:15" s="212" customFormat="1" ht="19.7" customHeight="1" thickBot="1">
      <c r="B36" s="484"/>
      <c r="C36" s="485"/>
      <c r="D36" s="485"/>
      <c r="E36" s="486"/>
      <c r="F36" s="487"/>
      <c r="G36" s="488"/>
      <c r="H36" s="489"/>
      <c r="I36" s="490"/>
      <c r="J36" s="491"/>
      <c r="K36" s="490"/>
      <c r="L36" s="492"/>
      <c r="M36" s="490"/>
      <c r="N36" s="492"/>
      <c r="O36" s="493"/>
    </row>
  </sheetData>
  <mergeCells count="11">
    <mergeCell ref="E3:E4"/>
    <mergeCell ref="F3:F4"/>
    <mergeCell ref="G3:H3"/>
    <mergeCell ref="I3:J3"/>
    <mergeCell ref="K3:L3"/>
    <mergeCell ref="M3:N3"/>
    <mergeCell ref="B1:O1"/>
    <mergeCell ref="O3:O4"/>
    <mergeCell ref="B3:B4"/>
    <mergeCell ref="C3:C4"/>
    <mergeCell ref="D3:D4"/>
  </mergeCells>
  <phoneticPr fontId="1" type="noConversion"/>
  <pageMargins left="0.41" right="7.874015748031496E-2" top="0.6692913385826772" bottom="0.59055118110236215" header="0.5" footer="0.5"/>
  <pageSetup paperSize="9" scale="67" orientation="landscape" r:id="rId1"/>
  <headerFooter alignWithMargins="0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6">
    <tabColor rgb="FFFF0000"/>
  </sheetPr>
  <dimension ref="A1:I23"/>
  <sheetViews>
    <sheetView workbookViewId="0">
      <selection activeCell="E15" sqref="E15"/>
    </sheetView>
  </sheetViews>
  <sheetFormatPr defaultRowHeight="13.5"/>
  <cols>
    <col min="1" max="1" width="6.25" style="1" customWidth="1"/>
    <col min="2" max="2" width="27" style="1" customWidth="1"/>
    <col min="3" max="3" width="26.875" style="1" customWidth="1"/>
    <col min="4" max="4" width="8" style="1" customWidth="1"/>
    <col min="5" max="8" width="14.375" style="1" customWidth="1"/>
    <col min="9" max="138" width="9" style="1"/>
    <col min="139" max="139" width="0.625" style="1" customWidth="1"/>
    <col min="140" max="140" width="6.25" style="1" customWidth="1"/>
    <col min="141" max="141" width="27" style="1" customWidth="1"/>
    <col min="142" max="142" width="24.75" style="1" customWidth="1"/>
    <col min="143" max="143" width="9" style="1" customWidth="1"/>
    <col min="144" max="147" width="16.875" style="1" customWidth="1"/>
    <col min="148" max="16384" width="9" style="1"/>
  </cols>
  <sheetData>
    <row r="1" spans="1:9" ht="24.95" customHeight="1">
      <c r="A1" s="619" t="s">
        <v>126</v>
      </c>
      <c r="B1" s="619"/>
      <c r="C1" s="619"/>
      <c r="D1" s="619"/>
      <c r="E1" s="619"/>
      <c r="F1" s="619"/>
      <c r="G1" s="619"/>
      <c r="H1" s="619"/>
    </row>
    <row r="2" spans="1:9" ht="9.9499999999999993" customHeight="1">
      <c r="A2" s="620"/>
      <c r="B2" s="620"/>
      <c r="C2" s="620"/>
      <c r="D2" s="620"/>
      <c r="E2" s="620"/>
      <c r="F2" s="620"/>
      <c r="G2" s="620"/>
      <c r="H2" s="620"/>
    </row>
    <row r="3" spans="1:9" ht="30.75" customHeight="1">
      <c r="A3" s="3" t="s">
        <v>19</v>
      </c>
      <c r="B3" s="4" t="s">
        <v>10</v>
      </c>
      <c r="C3" s="4" t="s">
        <v>11</v>
      </c>
      <c r="D3" s="4" t="s">
        <v>12</v>
      </c>
      <c r="E3" s="4" t="s">
        <v>13</v>
      </c>
      <c r="F3" s="4" t="s">
        <v>44</v>
      </c>
      <c r="G3" s="4" t="s">
        <v>45</v>
      </c>
      <c r="H3" s="40" t="s">
        <v>14</v>
      </c>
      <c r="I3" s="40" t="s">
        <v>371</v>
      </c>
    </row>
    <row r="4" spans="1:9" ht="26.25" customHeight="1">
      <c r="A4" s="41">
        <v>1</v>
      </c>
      <c r="B4" s="317" t="s">
        <v>512</v>
      </c>
      <c r="C4" s="317" t="s">
        <v>513</v>
      </c>
      <c r="D4" s="42" t="s">
        <v>370</v>
      </c>
      <c r="E4" s="550">
        <f>SUM(F4:H4)</f>
        <v>9618</v>
      </c>
      <c r="F4" s="550">
        <f>단가산출!CO6</f>
        <v>4461</v>
      </c>
      <c r="G4" s="550">
        <f>단가산출!CP6</f>
        <v>2722</v>
      </c>
      <c r="H4" s="551">
        <f>단가산출!CQ6</f>
        <v>2435</v>
      </c>
      <c r="I4" s="496" t="s">
        <v>461</v>
      </c>
    </row>
    <row r="5" spans="1:9" ht="26.25" customHeight="1">
      <c r="A5" s="43">
        <v>2</v>
      </c>
      <c r="B5" s="570" t="s">
        <v>516</v>
      </c>
      <c r="C5" s="316" t="s">
        <v>515</v>
      </c>
      <c r="D5" s="44" t="s">
        <v>370</v>
      </c>
      <c r="E5" s="552">
        <f>SUM(F5:H5)</f>
        <v>5801</v>
      </c>
      <c r="F5" s="552">
        <f>단가산출!CO124</f>
        <v>3188</v>
      </c>
      <c r="G5" s="552">
        <f>단가산출!CP124</f>
        <v>1404</v>
      </c>
      <c r="H5" s="553">
        <f>단가산출!CQ124</f>
        <v>1209</v>
      </c>
      <c r="I5" s="497" t="s">
        <v>462</v>
      </c>
    </row>
    <row r="6" spans="1:9" ht="26.25" customHeight="1">
      <c r="A6" s="43"/>
      <c r="B6" s="44"/>
      <c r="C6" s="44"/>
      <c r="D6" s="44"/>
      <c r="E6" s="45"/>
      <c r="F6" s="45"/>
      <c r="G6" s="45"/>
      <c r="H6" s="46"/>
      <c r="I6" s="494"/>
    </row>
    <row r="7" spans="1:9" ht="26.25" customHeight="1">
      <c r="A7" s="43"/>
      <c r="B7" s="44"/>
      <c r="C7" s="44"/>
      <c r="D7" s="44"/>
      <c r="E7" s="45"/>
      <c r="F7" s="45"/>
      <c r="G7" s="45"/>
      <c r="H7" s="46"/>
      <c r="I7" s="494"/>
    </row>
    <row r="8" spans="1:9" ht="26.25" customHeight="1">
      <c r="A8" s="43"/>
      <c r="B8" s="44"/>
      <c r="C8" s="44"/>
      <c r="D8" s="44"/>
      <c r="E8" s="45"/>
      <c r="F8" s="45"/>
      <c r="G8" s="45"/>
      <c r="H8" s="46"/>
      <c r="I8" s="494"/>
    </row>
    <row r="9" spans="1:9" ht="26.25" customHeight="1">
      <c r="A9" s="43"/>
      <c r="B9" s="44"/>
      <c r="C9" s="47"/>
      <c r="D9" s="44"/>
      <c r="E9" s="45"/>
      <c r="F9" s="45"/>
      <c r="G9" s="45"/>
      <c r="H9" s="46"/>
      <c r="I9" s="494"/>
    </row>
    <row r="10" spans="1:9" ht="26.25" customHeight="1">
      <c r="A10" s="43"/>
      <c r="B10" s="44"/>
      <c r="C10" s="44"/>
      <c r="D10" s="44"/>
      <c r="E10" s="45"/>
      <c r="F10" s="45"/>
      <c r="G10" s="45"/>
      <c r="H10" s="46"/>
      <c r="I10" s="494"/>
    </row>
    <row r="11" spans="1:9" ht="26.25" customHeight="1">
      <c r="A11" s="43"/>
      <c r="B11" s="44"/>
      <c r="C11" s="44"/>
      <c r="D11" s="44"/>
      <c r="E11" s="45"/>
      <c r="F11" s="45"/>
      <c r="G11" s="45"/>
      <c r="H11" s="46"/>
      <c r="I11" s="494"/>
    </row>
    <row r="12" spans="1:9" ht="26.25" customHeight="1">
      <c r="A12" s="43"/>
      <c r="B12" s="44"/>
      <c r="C12" s="44"/>
      <c r="D12" s="44"/>
      <c r="E12" s="45"/>
      <c r="F12" s="45"/>
      <c r="G12" s="45"/>
      <c r="H12" s="46"/>
      <c r="I12" s="494"/>
    </row>
    <row r="13" spans="1:9" ht="26.25" customHeight="1">
      <c r="A13" s="48"/>
      <c r="B13" s="49"/>
      <c r="C13" s="49"/>
      <c r="D13" s="49"/>
      <c r="E13" s="50"/>
      <c r="F13" s="51"/>
      <c r="G13" s="51"/>
      <c r="H13" s="52"/>
      <c r="I13" s="494"/>
    </row>
    <row r="14" spans="1:9" ht="26.25" customHeight="1">
      <c r="A14" s="53"/>
      <c r="B14" s="49"/>
      <c r="C14" s="49"/>
      <c r="D14" s="49"/>
      <c r="E14" s="54"/>
      <c r="F14" s="54"/>
      <c r="G14" s="54"/>
      <c r="H14" s="55"/>
      <c r="I14" s="494"/>
    </row>
    <row r="15" spans="1:9" ht="26.25" customHeight="1">
      <c r="A15" s="48"/>
      <c r="B15" s="49"/>
      <c r="C15" s="49"/>
      <c r="D15" s="49"/>
      <c r="E15" s="56"/>
      <c r="F15" s="51"/>
      <c r="G15" s="51"/>
      <c r="H15" s="52"/>
      <c r="I15" s="494"/>
    </row>
    <row r="16" spans="1:9" ht="26.25" customHeight="1">
      <c r="A16" s="53"/>
      <c r="B16" s="49"/>
      <c r="C16" s="49"/>
      <c r="D16" s="49"/>
      <c r="E16" s="54"/>
      <c r="F16" s="54"/>
      <c r="G16" s="54"/>
      <c r="H16" s="55"/>
      <c r="I16" s="494"/>
    </row>
    <row r="17" spans="1:9" ht="26.25" customHeight="1">
      <c r="A17" s="48"/>
      <c r="B17" s="49"/>
      <c r="C17" s="49"/>
      <c r="D17" s="49"/>
      <c r="E17" s="56"/>
      <c r="F17" s="51"/>
      <c r="G17" s="51"/>
      <c r="H17" s="52"/>
      <c r="I17" s="494"/>
    </row>
    <row r="18" spans="1:9" ht="26.25" customHeight="1">
      <c r="A18" s="53"/>
      <c r="B18" s="49"/>
      <c r="C18" s="49"/>
      <c r="D18" s="49"/>
      <c r="E18" s="54"/>
      <c r="F18" s="54"/>
      <c r="G18" s="54"/>
      <c r="H18" s="55"/>
      <c r="I18" s="494"/>
    </row>
    <row r="19" spans="1:9" ht="26.25" customHeight="1">
      <c r="A19" s="48"/>
      <c r="B19" s="49"/>
      <c r="C19" s="49"/>
      <c r="D19" s="49"/>
      <c r="E19" s="56"/>
      <c r="F19" s="51"/>
      <c r="G19" s="51"/>
      <c r="H19" s="52"/>
      <c r="I19" s="494"/>
    </row>
    <row r="20" spans="1:9" ht="26.25" customHeight="1">
      <c r="A20" s="53"/>
      <c r="B20" s="49"/>
      <c r="C20" s="49"/>
      <c r="D20" s="49"/>
      <c r="E20" s="54"/>
      <c r="F20" s="54"/>
      <c r="G20" s="54"/>
      <c r="H20" s="55"/>
      <c r="I20" s="494"/>
    </row>
    <row r="21" spans="1:9" ht="26.25" customHeight="1">
      <c r="A21" s="57"/>
      <c r="B21" s="58"/>
      <c r="C21" s="58"/>
      <c r="D21" s="58"/>
      <c r="E21" s="59"/>
      <c r="F21" s="60"/>
      <c r="G21" s="60"/>
      <c r="H21" s="61"/>
      <c r="I21" s="495"/>
    </row>
    <row r="22" spans="1:9" ht="26.25" customHeight="1"/>
    <row r="23" spans="1:9" ht="26.25" customHeight="1"/>
  </sheetData>
  <mergeCells count="1">
    <mergeCell ref="A1:H2"/>
  </mergeCells>
  <phoneticPr fontId="1" type="noConversion"/>
  <printOptions horizontalCentered="1"/>
  <pageMargins left="0.47244094488188981" right="0.47244094488188981" top="0.59055118110236227" bottom="0.59055118110236227" header="0" footer="0"/>
  <pageSetup paperSize="9" scale="93" orientation="landscape" horizontalDpi="1200" verticalDpi="1200"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7">
    <tabColor rgb="FFFF0000"/>
  </sheetPr>
  <dimension ref="A1:DA231"/>
  <sheetViews>
    <sheetView workbookViewId="0"/>
  </sheetViews>
  <sheetFormatPr defaultRowHeight="12.75"/>
  <cols>
    <col min="1" max="1" width="0.625" style="130" customWidth="1"/>
    <col min="2" max="7" width="0.875" style="130" customWidth="1"/>
    <col min="8" max="8" width="2.125" style="130" customWidth="1"/>
    <col min="9" max="9" width="2.375" style="130" customWidth="1"/>
    <col min="10" max="10" width="1.125" style="130" customWidth="1"/>
    <col min="11" max="11" width="2.625" style="130" customWidth="1"/>
    <col min="12" max="12" width="2.125" style="130" customWidth="1"/>
    <col min="13" max="13" width="2.875" style="130" customWidth="1"/>
    <col min="14" max="14" width="2" style="130" customWidth="1"/>
    <col min="15" max="15" width="3" style="130" customWidth="1"/>
    <col min="16" max="16" width="2.125" style="130" customWidth="1"/>
    <col min="17" max="17" width="3.75" style="130" customWidth="1"/>
    <col min="18" max="18" width="2.125" style="130" customWidth="1"/>
    <col min="19" max="19" width="3.75" style="130" customWidth="1"/>
    <col min="20" max="20" width="2.125" style="130" customWidth="1"/>
    <col min="21" max="21" width="2.625" style="130" customWidth="1"/>
    <col min="22" max="23" width="1.375" style="130" customWidth="1"/>
    <col min="24" max="24" width="3.25" style="130" customWidth="1"/>
    <col min="25" max="25" width="2.125" style="130" customWidth="1"/>
    <col min="26" max="26" width="2.25" style="130" customWidth="1"/>
    <col min="27" max="27" width="1.375" style="130" customWidth="1"/>
    <col min="28" max="28" width="2.125" style="130" customWidth="1"/>
    <col min="29" max="29" width="2.375" style="130" customWidth="1"/>
    <col min="30" max="30" width="2.75" style="130" customWidth="1"/>
    <col min="31" max="31" width="2.625" style="130" customWidth="1"/>
    <col min="32" max="32" width="2.875" style="130" customWidth="1"/>
    <col min="33" max="33" width="1.875" style="130" customWidth="1"/>
    <col min="34" max="34" width="3.25" style="130" customWidth="1"/>
    <col min="35" max="35" width="0.875" style="130" customWidth="1"/>
    <col min="36" max="37" width="1.625" style="130" customWidth="1"/>
    <col min="38" max="39" width="1.875" style="130" customWidth="1"/>
    <col min="40" max="40" width="3.125" style="130" customWidth="1"/>
    <col min="41" max="42" width="0.875" style="130" customWidth="1"/>
    <col min="43" max="43" width="2" style="130" customWidth="1"/>
    <col min="44" max="48" width="0.875" style="130" customWidth="1"/>
    <col min="49" max="49" width="2.125" style="130" customWidth="1"/>
    <col min="50" max="78" width="0.875" style="130" customWidth="1"/>
    <col min="79" max="82" width="0.875" style="130" hidden="1" customWidth="1"/>
    <col min="83" max="91" width="0.875" style="130" customWidth="1"/>
    <col min="92" max="92" width="10.5" style="130" customWidth="1"/>
    <col min="93" max="93" width="9.25" style="130" customWidth="1"/>
    <col min="94" max="95" width="8.875" style="130" customWidth="1"/>
    <col min="96" max="16384" width="9" style="130"/>
  </cols>
  <sheetData>
    <row r="1" spans="2:99" ht="24.95" customHeight="1">
      <c r="B1" s="643" t="s">
        <v>243</v>
      </c>
      <c r="C1" s="643"/>
      <c r="D1" s="643"/>
      <c r="E1" s="643"/>
      <c r="F1" s="643"/>
      <c r="G1" s="643"/>
      <c r="H1" s="643"/>
      <c r="I1" s="643"/>
      <c r="J1" s="643"/>
      <c r="K1" s="643"/>
      <c r="L1" s="643"/>
      <c r="M1" s="643"/>
      <c r="N1" s="643"/>
      <c r="O1" s="643"/>
      <c r="P1" s="643"/>
      <c r="Q1" s="643"/>
      <c r="R1" s="643"/>
      <c r="S1" s="643"/>
      <c r="T1" s="643"/>
      <c r="U1" s="643"/>
      <c r="V1" s="643"/>
      <c r="W1" s="643"/>
      <c r="X1" s="643"/>
      <c r="Y1" s="643"/>
      <c r="Z1" s="643"/>
      <c r="AA1" s="643"/>
      <c r="AB1" s="643"/>
      <c r="AC1" s="643"/>
      <c r="AD1" s="643"/>
      <c r="AE1" s="643"/>
      <c r="AF1" s="643"/>
      <c r="AG1" s="643"/>
      <c r="AH1" s="643"/>
      <c r="AI1" s="643"/>
      <c r="AJ1" s="643"/>
      <c r="AK1" s="643"/>
      <c r="AL1" s="643"/>
      <c r="AM1" s="643"/>
      <c r="AN1" s="643"/>
      <c r="AO1" s="643"/>
      <c r="AP1" s="643"/>
      <c r="AQ1" s="643"/>
      <c r="AR1" s="643"/>
      <c r="AS1" s="643"/>
      <c r="AT1" s="643"/>
      <c r="AU1" s="643"/>
      <c r="AV1" s="643"/>
      <c r="AW1" s="643"/>
      <c r="AX1" s="643"/>
      <c r="AY1" s="643"/>
      <c r="AZ1" s="643"/>
      <c r="BA1" s="643"/>
      <c r="BB1" s="643"/>
      <c r="BC1" s="643"/>
      <c r="BD1" s="643"/>
      <c r="BE1" s="643"/>
      <c r="BF1" s="643"/>
      <c r="BG1" s="643"/>
      <c r="BH1" s="643"/>
      <c r="BI1" s="643"/>
      <c r="BJ1" s="643"/>
      <c r="BK1" s="643"/>
      <c r="BL1" s="643"/>
      <c r="BM1" s="643"/>
      <c r="BN1" s="643"/>
      <c r="BO1" s="643"/>
      <c r="BP1" s="643"/>
      <c r="BQ1" s="643"/>
      <c r="BR1" s="643"/>
      <c r="BS1" s="643"/>
      <c r="BT1" s="643"/>
      <c r="BU1" s="643"/>
      <c r="BV1" s="643"/>
      <c r="BW1" s="643"/>
      <c r="BX1" s="643"/>
      <c r="BY1" s="643"/>
      <c r="BZ1" s="643"/>
      <c r="CA1" s="643"/>
      <c r="CB1" s="643"/>
      <c r="CC1" s="643"/>
      <c r="CD1" s="643"/>
      <c r="CE1" s="643"/>
      <c r="CF1" s="643"/>
      <c r="CG1" s="643"/>
      <c r="CH1" s="643"/>
      <c r="CI1" s="643"/>
      <c r="CJ1" s="643"/>
      <c r="CK1" s="643"/>
      <c r="CL1" s="643"/>
      <c r="CM1" s="643"/>
      <c r="CN1" s="643"/>
      <c r="CO1" s="643"/>
      <c r="CP1" s="643"/>
      <c r="CQ1" s="643"/>
    </row>
    <row r="2" spans="2:99" ht="9.9499999999999993" customHeight="1">
      <c r="B2" s="644"/>
      <c r="C2" s="644"/>
      <c r="D2" s="644"/>
      <c r="E2" s="644"/>
      <c r="F2" s="644"/>
      <c r="G2" s="644"/>
      <c r="H2" s="644"/>
      <c r="I2" s="644"/>
      <c r="J2" s="644"/>
      <c r="K2" s="644"/>
      <c r="L2" s="644"/>
      <c r="M2" s="644"/>
      <c r="N2" s="644"/>
      <c r="O2" s="644"/>
      <c r="P2" s="644"/>
      <c r="Q2" s="644"/>
      <c r="R2" s="644"/>
      <c r="S2" s="644"/>
      <c r="T2" s="644"/>
      <c r="U2" s="644"/>
      <c r="V2" s="644"/>
      <c r="W2" s="644"/>
      <c r="X2" s="644"/>
      <c r="Y2" s="644"/>
      <c r="Z2" s="644"/>
      <c r="AA2" s="644"/>
      <c r="AB2" s="644"/>
      <c r="AC2" s="644"/>
      <c r="AD2" s="644"/>
      <c r="AE2" s="644"/>
      <c r="AF2" s="644"/>
      <c r="AG2" s="644"/>
      <c r="AH2" s="644"/>
      <c r="AI2" s="644"/>
      <c r="AJ2" s="644"/>
      <c r="AK2" s="644"/>
      <c r="AL2" s="644"/>
      <c r="AM2" s="644"/>
      <c r="AN2" s="644"/>
      <c r="AO2" s="644"/>
      <c r="AP2" s="644"/>
      <c r="AQ2" s="644"/>
      <c r="AR2" s="644"/>
      <c r="AS2" s="644"/>
      <c r="AT2" s="644"/>
      <c r="AU2" s="644"/>
      <c r="AV2" s="644"/>
      <c r="AW2" s="644"/>
      <c r="AX2" s="644"/>
      <c r="AY2" s="644"/>
      <c r="AZ2" s="644"/>
      <c r="BA2" s="644"/>
      <c r="BB2" s="644"/>
      <c r="BC2" s="644"/>
      <c r="BD2" s="644"/>
      <c r="BE2" s="644"/>
      <c r="BF2" s="644"/>
      <c r="BG2" s="644"/>
      <c r="BH2" s="644"/>
      <c r="BI2" s="644"/>
      <c r="BJ2" s="644"/>
      <c r="BK2" s="644"/>
      <c r="BL2" s="644"/>
      <c r="BM2" s="644"/>
      <c r="BN2" s="644"/>
      <c r="BO2" s="644"/>
      <c r="BP2" s="644"/>
      <c r="BQ2" s="644"/>
      <c r="BR2" s="644"/>
      <c r="BS2" s="644"/>
      <c r="BT2" s="644"/>
      <c r="BU2" s="644"/>
      <c r="BV2" s="644"/>
      <c r="BW2" s="644"/>
      <c r="BX2" s="644"/>
      <c r="BY2" s="644"/>
      <c r="BZ2" s="644"/>
      <c r="CA2" s="644"/>
      <c r="CB2" s="644"/>
      <c r="CC2" s="644"/>
      <c r="CD2" s="644"/>
      <c r="CE2" s="644"/>
      <c r="CF2" s="644"/>
      <c r="CG2" s="644"/>
      <c r="CH2" s="644"/>
      <c r="CI2" s="644"/>
      <c r="CJ2" s="644"/>
      <c r="CK2" s="644"/>
      <c r="CL2" s="644"/>
      <c r="CM2" s="644"/>
      <c r="CN2" s="644"/>
      <c r="CO2" s="644"/>
      <c r="CP2" s="644"/>
      <c r="CQ2" s="644"/>
    </row>
    <row r="3" spans="2:99" ht="27.95" customHeight="1">
      <c r="B3" s="645" t="s">
        <v>244</v>
      </c>
      <c r="C3" s="646" t="s">
        <v>13</v>
      </c>
      <c r="D3" s="646" t="s">
        <v>44</v>
      </c>
      <c r="E3" s="646" t="s">
        <v>45</v>
      </c>
      <c r="F3" s="646" t="s">
        <v>14</v>
      </c>
      <c r="G3" s="646"/>
      <c r="H3" s="646"/>
      <c r="I3" s="646"/>
      <c r="J3" s="646"/>
      <c r="K3" s="646"/>
      <c r="L3" s="646"/>
      <c r="M3" s="646"/>
      <c r="N3" s="646"/>
      <c r="O3" s="646"/>
      <c r="P3" s="646"/>
      <c r="Q3" s="646"/>
      <c r="R3" s="646"/>
      <c r="S3" s="646"/>
      <c r="T3" s="646"/>
      <c r="U3" s="646"/>
      <c r="V3" s="646"/>
      <c r="W3" s="646"/>
      <c r="X3" s="646"/>
      <c r="Y3" s="646"/>
      <c r="Z3" s="646"/>
      <c r="AA3" s="646"/>
      <c r="AB3" s="646"/>
      <c r="AC3" s="646"/>
      <c r="AD3" s="646"/>
      <c r="AE3" s="646"/>
      <c r="AF3" s="646"/>
      <c r="AG3" s="646"/>
      <c r="AH3" s="646"/>
      <c r="AI3" s="646"/>
      <c r="AJ3" s="646"/>
      <c r="AK3" s="646"/>
      <c r="AL3" s="646"/>
      <c r="AM3" s="646"/>
      <c r="AN3" s="646"/>
      <c r="AO3" s="646"/>
      <c r="AP3" s="646"/>
      <c r="AQ3" s="646"/>
      <c r="AR3" s="646"/>
      <c r="AS3" s="646"/>
      <c r="AT3" s="646"/>
      <c r="AU3" s="646"/>
      <c r="AV3" s="646"/>
      <c r="AW3" s="646"/>
      <c r="AX3" s="646"/>
      <c r="AY3" s="646"/>
      <c r="AZ3" s="646"/>
      <c r="BA3" s="646"/>
      <c r="BB3" s="646"/>
      <c r="BC3" s="646"/>
      <c r="BD3" s="646"/>
      <c r="BE3" s="646"/>
      <c r="BF3" s="646"/>
      <c r="BG3" s="646"/>
      <c r="BH3" s="646"/>
      <c r="BI3" s="646"/>
      <c r="BJ3" s="646"/>
      <c r="BK3" s="646"/>
      <c r="BL3" s="646"/>
      <c r="BM3" s="646"/>
      <c r="BN3" s="646"/>
      <c r="BO3" s="646"/>
      <c r="BP3" s="646"/>
      <c r="BQ3" s="646"/>
      <c r="BR3" s="646"/>
      <c r="BS3" s="646"/>
      <c r="BT3" s="646"/>
      <c r="BU3" s="646"/>
      <c r="BV3" s="646"/>
      <c r="BW3" s="646"/>
      <c r="BX3" s="646"/>
      <c r="BY3" s="646"/>
      <c r="BZ3" s="646"/>
      <c r="CA3" s="646"/>
      <c r="CB3" s="646"/>
      <c r="CC3" s="646"/>
      <c r="CD3" s="646"/>
      <c r="CE3" s="646"/>
      <c r="CF3" s="646"/>
      <c r="CG3" s="646"/>
      <c r="CH3" s="646"/>
      <c r="CI3" s="646"/>
      <c r="CJ3" s="646"/>
      <c r="CK3" s="646"/>
      <c r="CL3" s="646"/>
      <c r="CM3" s="646"/>
      <c r="CN3" s="222" t="s">
        <v>13</v>
      </c>
      <c r="CO3" s="222" t="s">
        <v>44</v>
      </c>
      <c r="CP3" s="222" t="s">
        <v>45</v>
      </c>
      <c r="CQ3" s="223" t="s">
        <v>14</v>
      </c>
    </row>
    <row r="4" spans="2:99" ht="11.25" customHeight="1">
      <c r="B4" s="647">
        <v>1</v>
      </c>
      <c r="C4" s="648"/>
      <c r="D4" s="648"/>
      <c r="E4" s="228" t="s">
        <v>514</v>
      </c>
      <c r="F4" s="318"/>
      <c r="G4" s="318"/>
      <c r="H4" s="318"/>
      <c r="I4" s="318"/>
      <c r="J4" s="318"/>
      <c r="K4" s="318"/>
      <c r="L4" s="318"/>
      <c r="M4" s="318"/>
      <c r="N4" s="318"/>
      <c r="O4" s="318"/>
      <c r="P4" s="318"/>
      <c r="Q4" s="318"/>
      <c r="R4" s="318"/>
      <c r="S4" s="318"/>
      <c r="T4" s="318"/>
      <c r="U4" s="318"/>
      <c r="V4" s="318"/>
      <c r="W4" s="318"/>
      <c r="X4" s="318"/>
      <c r="Y4" s="318"/>
      <c r="Z4" s="318"/>
      <c r="AA4" s="318"/>
      <c r="AB4" s="318"/>
      <c r="AC4" s="318"/>
      <c r="AD4" s="318"/>
      <c r="AE4" s="318"/>
      <c r="AF4" s="318"/>
      <c r="AG4" s="318"/>
      <c r="AH4" s="318"/>
      <c r="AI4" s="318"/>
      <c r="AJ4" s="318"/>
      <c r="AK4" s="318"/>
      <c r="AL4" s="318"/>
      <c r="AM4" s="318"/>
      <c r="AN4" s="318"/>
      <c r="AO4" s="318"/>
      <c r="AP4" s="318"/>
      <c r="AQ4" s="318"/>
      <c r="AR4" s="318"/>
      <c r="AS4" s="318"/>
      <c r="AT4" s="318"/>
      <c r="AU4" s="318"/>
      <c r="AV4" s="318"/>
      <c r="AW4" s="318"/>
      <c r="AX4" s="318"/>
      <c r="AY4" s="318"/>
      <c r="AZ4" s="318"/>
      <c r="BA4" s="318"/>
      <c r="BB4" s="318"/>
      <c r="BC4" s="318"/>
      <c r="BD4" s="318"/>
      <c r="BE4" s="318"/>
      <c r="BF4" s="318"/>
      <c r="BG4" s="318"/>
      <c r="BH4" s="318"/>
      <c r="BI4" s="318"/>
      <c r="BJ4" s="318"/>
      <c r="BK4" s="318"/>
      <c r="BL4" s="318"/>
      <c r="BM4" s="318"/>
      <c r="BN4" s="318"/>
      <c r="BO4" s="318"/>
      <c r="BP4" s="318"/>
      <c r="BQ4" s="318"/>
      <c r="BR4" s="318"/>
      <c r="BS4" s="318"/>
      <c r="BT4" s="318"/>
      <c r="BU4" s="318"/>
      <c r="BV4" s="318"/>
      <c r="BW4" s="318"/>
      <c r="BX4" s="318"/>
      <c r="BY4" s="318"/>
      <c r="BZ4" s="318"/>
      <c r="CA4" s="318"/>
      <c r="CB4" s="318"/>
      <c r="CC4" s="318"/>
      <c r="CD4" s="318"/>
      <c r="CE4" s="318"/>
      <c r="CF4" s="318"/>
      <c r="CG4" s="318"/>
      <c r="CH4" s="318"/>
      <c r="CI4" s="318"/>
      <c r="CJ4" s="318"/>
      <c r="CK4" s="318"/>
      <c r="CL4" s="318"/>
      <c r="CM4" s="318"/>
      <c r="CN4" s="234">
        <f>SUM(CO4:CQ4)</f>
        <v>10306</v>
      </c>
      <c r="CO4" s="234">
        <f>SUM(CO9:CO53)</f>
        <v>4780</v>
      </c>
      <c r="CP4" s="234">
        <f>SUM(CP9:CP53)</f>
        <v>2917</v>
      </c>
      <c r="CQ4" s="319">
        <f>SUM(CQ9:CQ53)</f>
        <v>2609</v>
      </c>
      <c r="CR4" s="224"/>
    </row>
    <row r="5" spans="2:99" ht="11.25" customHeight="1">
      <c r="B5" s="241"/>
      <c r="C5" s="242"/>
      <c r="D5" s="242"/>
      <c r="E5" s="228"/>
      <c r="F5" s="318"/>
      <c r="G5" s="318"/>
      <c r="H5" s="318"/>
      <c r="I5" s="318"/>
      <c r="J5" s="318"/>
      <c r="K5" s="318"/>
      <c r="L5" s="318"/>
      <c r="M5" s="318"/>
      <c r="N5" s="318"/>
      <c r="O5" s="318"/>
      <c r="P5" s="318"/>
      <c r="Q5" s="318"/>
      <c r="R5" s="318"/>
      <c r="S5" s="318"/>
      <c r="T5" s="318"/>
      <c r="U5" s="318"/>
      <c r="V5" s="318"/>
      <c r="W5" s="318"/>
      <c r="X5" s="318"/>
      <c r="Y5" s="318"/>
      <c r="Z5" s="318"/>
      <c r="AA5" s="318"/>
      <c r="AB5" s="318"/>
      <c r="AC5" s="318"/>
      <c r="AD5" s="318"/>
      <c r="AE5" s="318"/>
      <c r="AF5" s="318"/>
      <c r="AG5" s="318"/>
      <c r="AH5" s="318"/>
      <c r="AI5" s="318"/>
      <c r="AJ5" s="318"/>
      <c r="AK5" s="318"/>
      <c r="AL5" s="318"/>
      <c r="AM5" s="318"/>
      <c r="AN5" s="318"/>
      <c r="AO5" s="318"/>
      <c r="AP5" s="318"/>
      <c r="AQ5" s="318"/>
      <c r="AR5" s="318"/>
      <c r="AS5" s="318"/>
      <c r="AT5" s="318"/>
      <c r="AU5" s="318"/>
      <c r="AV5" s="318"/>
      <c r="AW5" s="318"/>
      <c r="AX5" s="318"/>
      <c r="AY5" s="318"/>
      <c r="AZ5" s="318"/>
      <c r="BA5" s="318"/>
      <c r="BB5" s="318"/>
      <c r="BC5" s="318"/>
      <c r="BD5" s="318"/>
      <c r="BE5" s="318"/>
      <c r="BF5" s="318"/>
      <c r="BG5" s="318"/>
      <c r="BH5" s="318"/>
      <c r="BI5" s="318"/>
      <c r="BJ5" s="318"/>
      <c r="BK5" s="318"/>
      <c r="BL5" s="318"/>
      <c r="BM5" s="318"/>
      <c r="BN5" s="318"/>
      <c r="BO5" s="318"/>
      <c r="BP5" s="318"/>
      <c r="BQ5" s="318"/>
      <c r="BR5" s="318"/>
      <c r="BS5" s="318"/>
      <c r="BT5" s="318"/>
      <c r="BU5" s="318"/>
      <c r="BV5" s="318"/>
      <c r="BW5" s="318"/>
      <c r="BX5" s="318"/>
      <c r="BY5" s="318"/>
      <c r="BZ5" s="318"/>
      <c r="CA5" s="318"/>
      <c r="CB5" s="318"/>
      <c r="CC5" s="318"/>
      <c r="CD5" s="318"/>
      <c r="CE5" s="318"/>
      <c r="CF5" s="318"/>
      <c r="CG5" s="318"/>
      <c r="CH5" s="318"/>
      <c r="CI5" s="318"/>
      <c r="CJ5" s="318"/>
      <c r="CK5" s="318"/>
      <c r="CL5" s="318"/>
      <c r="CM5" s="318"/>
      <c r="CN5" s="234"/>
      <c r="CO5" s="234"/>
      <c r="CP5" s="234"/>
      <c r="CQ5" s="319"/>
      <c r="CR5" s="224"/>
    </row>
    <row r="6" spans="2:99" s="219" customFormat="1" ht="14.25" customHeight="1">
      <c r="B6" s="243"/>
      <c r="C6" s="320"/>
      <c r="D6" s="320" t="s">
        <v>367</v>
      </c>
      <c r="E6" s="320"/>
      <c r="F6" s="320"/>
      <c r="G6" s="320"/>
      <c r="H6" s="320"/>
      <c r="I6" s="320"/>
      <c r="J6" s="320"/>
      <c r="K6" s="320"/>
      <c r="L6" s="631">
        <f>CT7</f>
        <v>93.331999999999994</v>
      </c>
      <c r="M6" s="631"/>
      <c r="N6" s="631"/>
      <c r="O6" s="320" t="s">
        <v>369</v>
      </c>
      <c r="P6" s="320"/>
      <c r="Q6" s="320"/>
      <c r="R6" s="320"/>
      <c r="S6" s="320"/>
      <c r="T6" s="320"/>
      <c r="U6" s="320"/>
      <c r="V6" s="320"/>
      <c r="W6" s="320"/>
      <c r="X6" s="320"/>
      <c r="Y6" s="320"/>
      <c r="Z6" s="320"/>
      <c r="AA6" s="320"/>
      <c r="AB6" s="320"/>
      <c r="AC6" s="320"/>
      <c r="AD6" s="320"/>
      <c r="AE6" s="320"/>
      <c r="AF6" s="320"/>
      <c r="AG6" s="320"/>
      <c r="AH6" s="320"/>
      <c r="AI6" s="320"/>
      <c r="AJ6" s="320"/>
      <c r="AK6" s="320"/>
      <c r="AL6" s="320"/>
      <c r="AM6" s="320"/>
      <c r="AN6" s="320"/>
      <c r="AO6" s="320"/>
      <c r="AP6" s="320"/>
      <c r="AQ6" s="320"/>
      <c r="AR6" s="320"/>
      <c r="AS6" s="320"/>
      <c r="AT6" s="320"/>
      <c r="AU6" s="320"/>
      <c r="AV6" s="320"/>
      <c r="AW6" s="320"/>
      <c r="AX6" s="320"/>
      <c r="AY6" s="320"/>
      <c r="AZ6" s="320"/>
      <c r="BA6" s="320"/>
      <c r="BB6" s="320"/>
      <c r="BC6" s="320"/>
      <c r="BD6" s="320"/>
      <c r="BE6" s="320"/>
      <c r="BF6" s="320"/>
      <c r="BG6" s="320"/>
      <c r="BH6" s="320"/>
      <c r="BI6" s="320"/>
      <c r="BJ6" s="320"/>
      <c r="BK6" s="320"/>
      <c r="BL6" s="320"/>
      <c r="BM6" s="320"/>
      <c r="BN6" s="320"/>
      <c r="BO6" s="320"/>
      <c r="BP6" s="320"/>
      <c r="BQ6" s="320"/>
      <c r="BR6" s="320"/>
      <c r="BS6" s="320"/>
      <c r="BT6" s="320"/>
      <c r="BU6" s="320"/>
      <c r="BV6" s="320"/>
      <c r="BW6" s="320"/>
      <c r="BX6" s="320"/>
      <c r="BY6" s="320"/>
      <c r="BZ6" s="320"/>
      <c r="CA6" s="320"/>
      <c r="CB6" s="320"/>
      <c r="CC6" s="320"/>
      <c r="CD6" s="320"/>
      <c r="CE6" s="320"/>
      <c r="CF6" s="320"/>
      <c r="CG6" s="320"/>
      <c r="CH6" s="320"/>
      <c r="CI6" s="320"/>
      <c r="CJ6" s="320"/>
      <c r="CK6" s="320"/>
      <c r="CL6" s="320"/>
      <c r="CM6" s="320"/>
      <c r="CN6" s="245">
        <f>SUM(CO6:CQ6)</f>
        <v>9618</v>
      </c>
      <c r="CO6" s="245">
        <f>TRUNC($L6*CO4%)</f>
        <v>4461</v>
      </c>
      <c r="CP6" s="245">
        <f>TRUNC($L6*CP4%)</f>
        <v>2722</v>
      </c>
      <c r="CQ6" s="321">
        <f>TRUNC($L6*CQ4%)</f>
        <v>2435</v>
      </c>
      <c r="CR6" s="246"/>
      <c r="CS6" s="306" t="s">
        <v>368</v>
      </c>
      <c r="CT6" s="307">
        <v>86.665000000000006</v>
      </c>
      <c r="CU6" s="308" t="s">
        <v>369</v>
      </c>
    </row>
    <row r="7" spans="2:99" ht="11.25" customHeight="1">
      <c r="B7" s="225"/>
      <c r="C7" s="318"/>
      <c r="D7" s="318"/>
      <c r="E7" s="318"/>
      <c r="F7" s="318"/>
      <c r="G7" s="318"/>
      <c r="H7" s="318"/>
      <c r="I7" s="318"/>
      <c r="J7" s="318"/>
      <c r="K7" s="318"/>
      <c r="L7" s="318"/>
      <c r="M7" s="318"/>
      <c r="N7" s="318"/>
      <c r="O7" s="318"/>
      <c r="P7" s="318"/>
      <c r="Q7" s="318"/>
      <c r="R7" s="318"/>
      <c r="S7" s="318"/>
      <c r="T7" s="318"/>
      <c r="U7" s="318"/>
      <c r="V7" s="318"/>
      <c r="W7" s="318"/>
      <c r="X7" s="318"/>
      <c r="Y7" s="318"/>
      <c r="Z7" s="318"/>
      <c r="AA7" s="318"/>
      <c r="AB7" s="318"/>
      <c r="AC7" s="318"/>
      <c r="AD7" s="318"/>
      <c r="AE7" s="318"/>
      <c r="AF7" s="318"/>
      <c r="AG7" s="318"/>
      <c r="AH7" s="318"/>
      <c r="AI7" s="318"/>
      <c r="AJ7" s="318"/>
      <c r="AK7" s="318"/>
      <c r="AL7" s="318"/>
      <c r="AM7" s="318"/>
      <c r="AN7" s="318"/>
      <c r="AO7" s="318"/>
      <c r="AP7" s="318"/>
      <c r="AQ7" s="318"/>
      <c r="AR7" s="318"/>
      <c r="AS7" s="318"/>
      <c r="AT7" s="318"/>
      <c r="AU7" s="318"/>
      <c r="AV7" s="318"/>
      <c r="AW7" s="318"/>
      <c r="AX7" s="318"/>
      <c r="AY7" s="318"/>
      <c r="AZ7" s="318"/>
      <c r="BA7" s="318"/>
      <c r="BB7" s="318"/>
      <c r="BC7" s="318"/>
      <c r="BD7" s="318"/>
      <c r="BE7" s="318"/>
      <c r="BF7" s="318"/>
      <c r="BG7" s="318"/>
      <c r="BH7" s="318"/>
      <c r="BI7" s="318"/>
      <c r="BJ7" s="318"/>
      <c r="BK7" s="318"/>
      <c r="BL7" s="318"/>
      <c r="BM7" s="318"/>
      <c r="BN7" s="318"/>
      <c r="BO7" s="318"/>
      <c r="BP7" s="318"/>
      <c r="BQ7" s="318"/>
      <c r="BR7" s="318"/>
      <c r="BS7" s="318"/>
      <c r="BT7" s="318"/>
      <c r="BU7" s="318"/>
      <c r="BV7" s="318"/>
      <c r="BW7" s="318"/>
      <c r="BX7" s="318"/>
      <c r="BY7" s="318"/>
      <c r="BZ7" s="318"/>
      <c r="CA7" s="318"/>
      <c r="CB7" s="318"/>
      <c r="CC7" s="318"/>
      <c r="CD7" s="318"/>
      <c r="CE7" s="318"/>
      <c r="CF7" s="318"/>
      <c r="CG7" s="318"/>
      <c r="CH7" s="318"/>
      <c r="CI7" s="318"/>
      <c r="CJ7" s="318"/>
      <c r="CK7" s="318"/>
      <c r="CL7" s="318"/>
      <c r="CM7" s="318"/>
      <c r="CN7" s="226"/>
      <c r="CO7" s="226"/>
      <c r="CP7" s="226"/>
      <c r="CQ7" s="227"/>
      <c r="CR7" s="224"/>
      <c r="CS7" s="250" t="s">
        <v>374</v>
      </c>
      <c r="CT7" s="304">
        <f>TRUNC((100+CT6)/2,3)</f>
        <v>93.331999999999994</v>
      </c>
      <c r="CU7" s="251" t="s">
        <v>369</v>
      </c>
    </row>
    <row r="8" spans="2:99" s="218" customFormat="1" ht="11.25" customHeight="1">
      <c r="B8" s="229"/>
      <c r="C8" s="322"/>
      <c r="D8" s="649">
        <v>1</v>
      </c>
      <c r="E8" s="649"/>
      <c r="F8" s="649"/>
      <c r="G8" s="322"/>
      <c r="H8" s="322" t="s">
        <v>268</v>
      </c>
      <c r="I8" s="322"/>
      <c r="J8" s="322"/>
      <c r="K8" s="322" t="s">
        <v>269</v>
      </c>
      <c r="L8" s="322"/>
      <c r="M8" s="322"/>
      <c r="N8" s="322" t="s">
        <v>254</v>
      </c>
      <c r="O8" s="322"/>
      <c r="P8" s="322" t="s">
        <v>238</v>
      </c>
      <c r="Q8" s="322"/>
      <c r="R8" s="322"/>
      <c r="S8" s="322"/>
      <c r="T8" s="322"/>
      <c r="U8" s="322"/>
      <c r="V8" s="322"/>
      <c r="W8" s="322"/>
      <c r="X8" s="322"/>
      <c r="Y8" s="322"/>
      <c r="Z8" s="322"/>
      <c r="AA8" s="322"/>
      <c r="AB8" s="322"/>
      <c r="AC8" s="322"/>
      <c r="AD8" s="322"/>
      <c r="AE8" s="322"/>
      <c r="AF8" s="322"/>
      <c r="AG8" s="322"/>
      <c r="AH8" s="322"/>
      <c r="AI8" s="322"/>
      <c r="AJ8" s="322"/>
      <c r="AK8" s="322"/>
      <c r="AL8" s="322"/>
      <c r="AM8" s="322"/>
      <c r="AN8" s="322"/>
      <c r="AO8" s="322"/>
      <c r="AP8" s="322"/>
      <c r="AQ8" s="322"/>
      <c r="AR8" s="322"/>
      <c r="AS8" s="322"/>
      <c r="AT8" s="322"/>
      <c r="AU8" s="322"/>
      <c r="AV8" s="322"/>
      <c r="AW8" s="322"/>
      <c r="AX8" s="322"/>
      <c r="AY8" s="322"/>
      <c r="AZ8" s="322"/>
      <c r="BA8" s="322"/>
      <c r="BB8" s="322"/>
      <c r="BC8" s="322"/>
      <c r="BD8" s="322"/>
      <c r="BE8" s="322"/>
      <c r="BF8" s="322"/>
      <c r="BG8" s="322"/>
      <c r="BH8" s="322"/>
      <c r="BI8" s="322"/>
      <c r="BJ8" s="322"/>
      <c r="BK8" s="322"/>
      <c r="BL8" s="322"/>
      <c r="BM8" s="322"/>
      <c r="BN8" s="322"/>
      <c r="BO8" s="322"/>
      <c r="BP8" s="322"/>
      <c r="BQ8" s="322"/>
      <c r="BR8" s="322"/>
      <c r="BS8" s="322"/>
      <c r="BT8" s="322"/>
      <c r="BU8" s="322"/>
      <c r="BV8" s="322"/>
      <c r="BW8" s="322"/>
      <c r="BX8" s="322"/>
      <c r="BY8" s="322"/>
      <c r="BZ8" s="322"/>
      <c r="CA8" s="322"/>
      <c r="CB8" s="322"/>
      <c r="CC8" s="322"/>
      <c r="CD8" s="322"/>
      <c r="CE8" s="322"/>
      <c r="CF8" s="322"/>
      <c r="CG8" s="322"/>
      <c r="CH8" s="322"/>
      <c r="CI8" s="322"/>
      <c r="CJ8" s="322"/>
      <c r="CK8" s="322"/>
      <c r="CL8" s="322"/>
      <c r="CM8" s="322"/>
      <c r="CN8" s="230"/>
      <c r="CO8" s="230"/>
      <c r="CP8" s="230"/>
      <c r="CQ8" s="231"/>
      <c r="CR8" s="232"/>
    </row>
    <row r="9" spans="2:99" ht="11.25" customHeight="1">
      <c r="B9" s="225"/>
      <c r="C9" s="318"/>
      <c r="D9" s="318"/>
      <c r="E9" s="318"/>
      <c r="F9" s="318"/>
      <c r="G9" s="318"/>
      <c r="H9" s="318"/>
      <c r="I9" s="318"/>
      <c r="J9" s="318"/>
      <c r="K9" s="318"/>
      <c r="L9" s="318"/>
      <c r="M9" s="318"/>
      <c r="N9" s="318"/>
      <c r="O9" s="318"/>
      <c r="P9" s="318"/>
      <c r="Q9" s="318"/>
      <c r="R9" s="318"/>
      <c r="S9" s="318"/>
      <c r="T9" s="318"/>
      <c r="U9" s="318"/>
      <c r="V9" s="318"/>
      <c r="W9" s="318"/>
      <c r="X9" s="318"/>
      <c r="Y9" s="318"/>
      <c r="Z9" s="318"/>
      <c r="AA9" s="318"/>
      <c r="AB9" s="318"/>
      <c r="AC9" s="318"/>
      <c r="AD9" s="318"/>
      <c r="AE9" s="318"/>
      <c r="AF9" s="318"/>
      <c r="AG9" s="318"/>
      <c r="AH9" s="318"/>
      <c r="AI9" s="318"/>
      <c r="AJ9" s="318"/>
      <c r="AK9" s="318"/>
      <c r="AL9" s="318"/>
      <c r="AM9" s="318"/>
      <c r="AN9" s="318"/>
      <c r="AO9" s="318"/>
      <c r="AP9" s="318"/>
      <c r="AQ9" s="318"/>
      <c r="AR9" s="318"/>
      <c r="AS9" s="318"/>
      <c r="AT9" s="318"/>
      <c r="AU9" s="318"/>
      <c r="AV9" s="318"/>
      <c r="AW9" s="318"/>
      <c r="AX9" s="318"/>
      <c r="AY9" s="318"/>
      <c r="AZ9" s="318"/>
      <c r="BA9" s="318"/>
      <c r="BB9" s="318"/>
      <c r="BC9" s="318"/>
      <c r="BD9" s="318"/>
      <c r="BE9" s="318"/>
      <c r="BF9" s="318"/>
      <c r="BG9" s="318"/>
      <c r="BH9" s="318"/>
      <c r="BI9" s="318"/>
      <c r="BJ9" s="318"/>
      <c r="BK9" s="318"/>
      <c r="BL9" s="318"/>
      <c r="BM9" s="318"/>
      <c r="BN9" s="318"/>
      <c r="BO9" s="318"/>
      <c r="BP9" s="318"/>
      <c r="BQ9" s="318"/>
      <c r="BR9" s="318"/>
      <c r="BS9" s="318"/>
      <c r="BT9" s="318"/>
      <c r="BU9" s="318"/>
      <c r="BV9" s="318"/>
      <c r="BW9" s="318"/>
      <c r="BX9" s="318"/>
      <c r="BY9" s="318"/>
      <c r="BZ9" s="318"/>
      <c r="CA9" s="318"/>
      <c r="CB9" s="318"/>
      <c r="CC9" s="318"/>
      <c r="CD9" s="318"/>
      <c r="CE9" s="318"/>
      <c r="CF9" s="318"/>
      <c r="CG9" s="318"/>
      <c r="CH9" s="318"/>
      <c r="CI9" s="318"/>
      <c r="CJ9" s="318"/>
      <c r="CK9" s="318"/>
      <c r="CL9" s="318"/>
      <c r="CM9" s="318"/>
      <c r="CN9" s="226"/>
      <c r="CO9" s="226"/>
      <c r="CP9" s="226"/>
      <c r="CQ9" s="227"/>
      <c r="CR9" s="224"/>
    </row>
    <row r="10" spans="2:99" ht="23.25" customHeight="1">
      <c r="B10" s="225"/>
      <c r="C10" s="633" t="s">
        <v>335</v>
      </c>
      <c r="D10" s="633"/>
      <c r="E10" s="633"/>
      <c r="F10" s="633"/>
      <c r="G10" s="633"/>
      <c r="H10" s="633"/>
      <c r="I10" s="633"/>
      <c r="J10" s="633"/>
      <c r="K10" s="318"/>
      <c r="L10" s="634" t="s">
        <v>333</v>
      </c>
      <c r="M10" s="634"/>
      <c r="N10" s="634"/>
      <c r="O10" s="634"/>
      <c r="P10" s="318"/>
      <c r="Q10" s="318"/>
      <c r="R10" s="633" t="s">
        <v>336</v>
      </c>
      <c r="S10" s="633"/>
      <c r="T10" s="633"/>
      <c r="U10" s="633"/>
      <c r="V10" s="318"/>
      <c r="W10" s="318"/>
      <c r="X10" s="318"/>
      <c r="Y10" s="318"/>
      <c r="Z10" s="633" t="s">
        <v>337</v>
      </c>
      <c r="AA10" s="633"/>
      <c r="AB10" s="633"/>
      <c r="AC10" s="633"/>
      <c r="AD10" s="318"/>
      <c r="AE10" s="318"/>
      <c r="AF10" s="633" t="s">
        <v>338</v>
      </c>
      <c r="AG10" s="633"/>
      <c r="AH10" s="633"/>
      <c r="AI10" s="633"/>
      <c r="AJ10" s="633"/>
      <c r="AK10" s="633"/>
      <c r="AL10" s="318"/>
      <c r="AM10" s="318"/>
      <c r="AN10" s="318"/>
      <c r="AO10" s="633" t="s">
        <v>339</v>
      </c>
      <c r="AP10" s="633"/>
      <c r="AQ10" s="633"/>
      <c r="AR10" s="633"/>
      <c r="AS10" s="633"/>
      <c r="AT10" s="633"/>
      <c r="AU10" s="318"/>
      <c r="AV10" s="318"/>
      <c r="AW10" s="318"/>
      <c r="AX10" s="318"/>
      <c r="AY10" s="318"/>
      <c r="AZ10" s="318"/>
      <c r="BA10" s="318"/>
      <c r="BB10" s="318"/>
      <c r="BC10" s="318"/>
      <c r="BD10" s="318"/>
      <c r="BE10" s="318"/>
      <c r="BF10" s="318"/>
      <c r="BG10" s="318"/>
      <c r="BH10" s="318"/>
      <c r="BI10" s="318"/>
      <c r="BJ10" s="318"/>
      <c r="BK10" s="318"/>
      <c r="BL10" s="318"/>
      <c r="BM10" s="318"/>
      <c r="BN10" s="318"/>
      <c r="BO10" s="318"/>
      <c r="BP10" s="318"/>
      <c r="BQ10" s="318"/>
      <c r="BR10" s="318"/>
      <c r="BS10" s="318"/>
      <c r="BT10" s="318"/>
      <c r="BU10" s="318"/>
      <c r="BV10" s="318"/>
      <c r="BW10" s="318"/>
      <c r="BX10" s="318"/>
      <c r="BY10" s="318"/>
      <c r="BZ10" s="318"/>
      <c r="CA10" s="318"/>
      <c r="CB10" s="318"/>
      <c r="CC10" s="318"/>
      <c r="CD10" s="318"/>
      <c r="CE10" s="318"/>
      <c r="CF10" s="318"/>
      <c r="CG10" s="318"/>
      <c r="CH10" s="318"/>
      <c r="CI10" s="318"/>
      <c r="CJ10" s="318"/>
      <c r="CK10" s="318"/>
      <c r="CL10" s="318"/>
      <c r="CM10" s="318"/>
      <c r="CN10" s="226"/>
      <c r="CO10" s="226"/>
      <c r="CP10" s="226"/>
      <c r="CQ10" s="227"/>
      <c r="CR10" s="224"/>
    </row>
    <row r="11" spans="2:99" ht="14.25" customHeight="1">
      <c r="B11" s="225"/>
      <c r="C11" s="323"/>
      <c r="D11" s="323"/>
      <c r="E11" s="323"/>
      <c r="F11" s="323"/>
      <c r="G11" s="323"/>
      <c r="H11" s="323"/>
      <c r="I11" s="633" t="s">
        <v>340</v>
      </c>
      <c r="J11" s="633"/>
      <c r="K11" s="626">
        <v>0.27</v>
      </c>
      <c r="L11" s="626"/>
      <c r="M11" s="324" t="s">
        <v>341</v>
      </c>
      <c r="N11" s="633" t="s">
        <v>340</v>
      </c>
      <c r="O11" s="633"/>
      <c r="P11" s="626">
        <v>0.39</v>
      </c>
      <c r="Q11" s="626"/>
      <c r="R11" s="324" t="s">
        <v>341</v>
      </c>
      <c r="S11" s="323"/>
      <c r="T11" s="323"/>
      <c r="U11" s="633" t="s">
        <v>340</v>
      </c>
      <c r="V11" s="633"/>
      <c r="W11" s="632">
        <v>4.84</v>
      </c>
      <c r="X11" s="632"/>
      <c r="Y11" s="324" t="s">
        <v>341</v>
      </c>
      <c r="Z11" s="323"/>
      <c r="AA11" s="323"/>
      <c r="AB11" s="633" t="s">
        <v>340</v>
      </c>
      <c r="AC11" s="633"/>
      <c r="AD11" s="626">
        <v>2.1</v>
      </c>
      <c r="AE11" s="626"/>
      <c r="AF11" s="324" t="s">
        <v>341</v>
      </c>
      <c r="AG11" s="323"/>
      <c r="AH11" s="323"/>
      <c r="AI11" s="323"/>
      <c r="AJ11" s="633" t="s">
        <v>340</v>
      </c>
      <c r="AK11" s="633"/>
      <c r="AL11" s="626">
        <v>0.1</v>
      </c>
      <c r="AM11" s="626"/>
      <c r="AN11" s="324" t="s">
        <v>341</v>
      </c>
      <c r="AO11" s="323"/>
      <c r="AP11" s="323"/>
      <c r="AQ11" s="323"/>
      <c r="AR11" s="323"/>
      <c r="AS11" s="323"/>
      <c r="AT11" s="323"/>
      <c r="AU11" s="318"/>
      <c r="AV11" s="318"/>
      <c r="AW11" s="318"/>
      <c r="AX11" s="318"/>
      <c r="AY11" s="318"/>
      <c r="AZ11" s="318"/>
      <c r="BA11" s="318"/>
      <c r="BB11" s="318"/>
      <c r="BC11" s="318"/>
      <c r="BD11" s="318"/>
      <c r="BE11" s="318"/>
      <c r="BF11" s="318"/>
      <c r="BG11" s="318"/>
      <c r="BH11" s="318"/>
      <c r="BI11" s="318"/>
      <c r="BJ11" s="318"/>
      <c r="BK11" s="318"/>
      <c r="BL11" s="318"/>
      <c r="BM11" s="318"/>
      <c r="BN11" s="318"/>
      <c r="BO11" s="318"/>
      <c r="BP11" s="318"/>
      <c r="BQ11" s="318"/>
      <c r="BR11" s="318"/>
      <c r="BS11" s="318"/>
      <c r="BT11" s="318"/>
      <c r="BU11" s="318"/>
      <c r="BV11" s="318"/>
      <c r="BW11" s="318"/>
      <c r="BX11" s="318"/>
      <c r="BY11" s="318"/>
      <c r="BZ11" s="318"/>
      <c r="CA11" s="318"/>
      <c r="CB11" s="318"/>
      <c r="CC11" s="318"/>
      <c r="CD11" s="318"/>
      <c r="CE11" s="318"/>
      <c r="CF11" s="318"/>
      <c r="CG11" s="318"/>
      <c r="CH11" s="318"/>
      <c r="CI11" s="318"/>
      <c r="CJ11" s="318"/>
      <c r="CK11" s="318"/>
      <c r="CL11" s="318"/>
      <c r="CM11" s="318"/>
      <c r="CN11" s="226"/>
      <c r="CO11" s="226"/>
      <c r="CP11" s="226"/>
      <c r="CQ11" s="227"/>
      <c r="CR11" s="224"/>
    </row>
    <row r="12" spans="2:99" ht="19.5" customHeight="1">
      <c r="B12" s="225"/>
      <c r="C12" s="318"/>
      <c r="D12" s="318"/>
      <c r="E12" s="324"/>
      <c r="F12" s="318"/>
      <c r="G12" s="318"/>
      <c r="H12" s="318" t="s">
        <v>317</v>
      </c>
      <c r="I12" s="324" t="s">
        <v>332</v>
      </c>
      <c r="J12" s="324" t="s">
        <v>332</v>
      </c>
      <c r="K12" s="324" t="s">
        <v>332</v>
      </c>
      <c r="L12" s="325" t="s">
        <v>348</v>
      </c>
      <c r="M12" s="626" t="s">
        <v>317</v>
      </c>
      <c r="N12" s="626"/>
      <c r="O12" s="324" t="s">
        <v>334</v>
      </c>
      <c r="P12" s="324" t="s">
        <v>334</v>
      </c>
      <c r="Q12" s="324" t="s">
        <v>332</v>
      </c>
      <c r="R12" s="324" t="s">
        <v>332</v>
      </c>
      <c r="S12" s="626" t="s">
        <v>317</v>
      </c>
      <c r="T12" s="626"/>
      <c r="U12" s="324" t="s">
        <v>342</v>
      </c>
      <c r="V12" s="324" t="s">
        <v>334</v>
      </c>
      <c r="W12" s="324" t="s">
        <v>334</v>
      </c>
      <c r="X12" s="325" t="s">
        <v>346</v>
      </c>
      <c r="Y12" s="324" t="s">
        <v>332</v>
      </c>
      <c r="Z12" s="324" t="s">
        <v>332</v>
      </c>
      <c r="AA12" s="626" t="s">
        <v>317</v>
      </c>
      <c r="AB12" s="626"/>
      <c r="AC12" s="324" t="s">
        <v>332</v>
      </c>
      <c r="AD12" s="324" t="s">
        <v>332</v>
      </c>
      <c r="AE12" s="324" t="s">
        <v>334</v>
      </c>
      <c r="AF12" s="324" t="s">
        <v>334</v>
      </c>
      <c r="AG12" s="324" t="s">
        <v>332</v>
      </c>
      <c r="AH12" s="626" t="s">
        <v>317</v>
      </c>
      <c r="AI12" s="626"/>
      <c r="AJ12" s="324" t="s">
        <v>332</v>
      </c>
      <c r="AK12" s="324" t="s">
        <v>332</v>
      </c>
      <c r="AL12" s="324" t="s">
        <v>334</v>
      </c>
      <c r="AM12" s="324" t="s">
        <v>334</v>
      </c>
      <c r="AN12" s="325" t="s">
        <v>346</v>
      </c>
      <c r="AO12" s="324"/>
      <c r="AP12" s="318" t="s">
        <v>317</v>
      </c>
      <c r="AQ12" s="318"/>
      <c r="AR12" s="318"/>
      <c r="AS12" s="324"/>
      <c r="AT12" s="324"/>
      <c r="AU12" s="318"/>
      <c r="AV12" s="318"/>
      <c r="AW12" s="318"/>
      <c r="AX12" s="318"/>
      <c r="AY12" s="318"/>
      <c r="AZ12" s="318"/>
      <c r="BA12" s="318"/>
      <c r="BB12" s="318"/>
      <c r="BC12" s="318"/>
      <c r="BD12" s="318"/>
      <c r="BE12" s="318"/>
      <c r="BF12" s="318"/>
      <c r="BG12" s="318"/>
      <c r="BH12" s="318"/>
      <c r="BI12" s="318"/>
      <c r="BJ12" s="318"/>
      <c r="BK12" s="318"/>
      <c r="BL12" s="318"/>
      <c r="BM12" s="318"/>
      <c r="BN12" s="318"/>
      <c r="BO12" s="318"/>
      <c r="BP12" s="318"/>
      <c r="BQ12" s="318"/>
      <c r="BR12" s="318"/>
      <c r="BS12" s="318"/>
      <c r="BT12" s="318"/>
      <c r="BU12" s="318"/>
      <c r="BV12" s="318"/>
      <c r="BW12" s="318"/>
      <c r="BX12" s="318"/>
      <c r="BY12" s="318"/>
      <c r="BZ12" s="318"/>
      <c r="CA12" s="318"/>
      <c r="CB12" s="318"/>
      <c r="CC12" s="318"/>
      <c r="CD12" s="318"/>
      <c r="CE12" s="318"/>
      <c r="CF12" s="318"/>
      <c r="CG12" s="318"/>
      <c r="CH12" s="318"/>
      <c r="CI12" s="318"/>
      <c r="CJ12" s="318"/>
      <c r="CK12" s="318"/>
      <c r="CL12" s="318"/>
      <c r="CM12" s="318"/>
      <c r="CN12" s="226"/>
      <c r="CO12" s="226"/>
      <c r="CP12" s="226"/>
      <c r="CQ12" s="227"/>
      <c r="CR12" s="224"/>
    </row>
    <row r="13" spans="2:99" ht="11.25" customHeight="1">
      <c r="B13" s="225"/>
      <c r="C13" s="318"/>
      <c r="D13" s="318"/>
      <c r="E13" s="318"/>
      <c r="F13" s="318"/>
      <c r="G13" s="318"/>
      <c r="H13" s="318"/>
      <c r="I13" s="324" t="s">
        <v>343</v>
      </c>
      <c r="J13" s="626">
        <v>10</v>
      </c>
      <c r="K13" s="626"/>
      <c r="L13" s="634" t="s">
        <v>345</v>
      </c>
      <c r="M13" s="634"/>
      <c r="N13" s="324" t="s">
        <v>351</v>
      </c>
      <c r="O13" s="626">
        <v>20</v>
      </c>
      <c r="P13" s="626"/>
      <c r="Q13" s="634" t="s">
        <v>345</v>
      </c>
      <c r="R13" s="634"/>
      <c r="S13" s="318"/>
      <c r="T13" s="324" t="s">
        <v>352</v>
      </c>
      <c r="U13" s="324"/>
      <c r="V13" s="318"/>
      <c r="W13" s="626">
        <v>30</v>
      </c>
      <c r="X13" s="626"/>
      <c r="Y13" s="634" t="s">
        <v>345</v>
      </c>
      <c r="Z13" s="634"/>
      <c r="AA13" s="318"/>
      <c r="AB13" s="318"/>
      <c r="AC13" s="324" t="s">
        <v>354</v>
      </c>
      <c r="AD13" s="626">
        <v>20</v>
      </c>
      <c r="AE13" s="626"/>
      <c r="AF13" s="634" t="s">
        <v>345</v>
      </c>
      <c r="AG13" s="634"/>
      <c r="AH13" s="318"/>
      <c r="AI13" s="318"/>
      <c r="AJ13" s="324" t="s">
        <v>356</v>
      </c>
      <c r="AK13" s="318"/>
      <c r="AL13" s="626">
        <v>7</v>
      </c>
      <c r="AM13" s="626"/>
      <c r="AN13" s="634" t="s">
        <v>345</v>
      </c>
      <c r="AO13" s="634"/>
      <c r="AP13" s="318"/>
      <c r="AQ13" s="318"/>
      <c r="AR13" s="318"/>
      <c r="AS13" s="318"/>
      <c r="AT13" s="318"/>
      <c r="AU13" s="318"/>
      <c r="AV13" s="318"/>
      <c r="AW13" s="318"/>
      <c r="AX13" s="318"/>
      <c r="AY13" s="318"/>
      <c r="AZ13" s="318"/>
      <c r="BA13" s="318"/>
      <c r="BB13" s="318"/>
      <c r="BC13" s="318"/>
      <c r="BD13" s="318"/>
      <c r="BE13" s="318"/>
      <c r="BF13" s="318"/>
      <c r="BG13" s="318"/>
      <c r="BH13" s="318"/>
      <c r="BI13" s="318"/>
      <c r="BJ13" s="318"/>
      <c r="BK13" s="318"/>
      <c r="BL13" s="318"/>
      <c r="BM13" s="318"/>
      <c r="BN13" s="318"/>
      <c r="BO13" s="318"/>
      <c r="BP13" s="318"/>
      <c r="BQ13" s="318"/>
      <c r="BR13" s="318"/>
      <c r="BS13" s="318"/>
      <c r="BT13" s="318"/>
      <c r="BU13" s="318"/>
      <c r="BV13" s="318"/>
      <c r="BW13" s="318"/>
      <c r="BX13" s="318"/>
      <c r="BY13" s="318"/>
      <c r="BZ13" s="318"/>
      <c r="CA13" s="318"/>
      <c r="CB13" s="318"/>
      <c r="CC13" s="318"/>
      <c r="CD13" s="318"/>
      <c r="CE13" s="318"/>
      <c r="CF13" s="318"/>
      <c r="CG13" s="318"/>
      <c r="CH13" s="318"/>
      <c r="CI13" s="318"/>
      <c r="CJ13" s="318"/>
      <c r="CK13" s="318"/>
      <c r="CL13" s="318"/>
      <c r="CM13" s="318"/>
      <c r="CN13" s="226"/>
      <c r="CO13" s="226"/>
      <c r="CP13" s="226"/>
      <c r="CQ13" s="227"/>
      <c r="CR13" s="224"/>
    </row>
    <row r="14" spans="2:99" ht="11.25" customHeight="1">
      <c r="B14" s="225"/>
      <c r="C14" s="318"/>
      <c r="D14" s="318"/>
      <c r="E14" s="318"/>
      <c r="F14" s="318"/>
      <c r="G14" s="318"/>
      <c r="H14" s="318"/>
      <c r="I14" s="324" t="s">
        <v>344</v>
      </c>
      <c r="J14" s="626">
        <v>15</v>
      </c>
      <c r="K14" s="626"/>
      <c r="L14" s="634" t="s">
        <v>345</v>
      </c>
      <c r="M14" s="634"/>
      <c r="N14" s="324" t="s">
        <v>347</v>
      </c>
      <c r="O14" s="626">
        <v>25</v>
      </c>
      <c r="P14" s="626"/>
      <c r="Q14" s="634" t="s">
        <v>345</v>
      </c>
      <c r="R14" s="634"/>
      <c r="S14" s="318"/>
      <c r="T14" s="324" t="s">
        <v>353</v>
      </c>
      <c r="U14" s="324"/>
      <c r="V14" s="318"/>
      <c r="W14" s="626">
        <v>35</v>
      </c>
      <c r="X14" s="626"/>
      <c r="Y14" s="634" t="s">
        <v>345</v>
      </c>
      <c r="Z14" s="634"/>
      <c r="AA14" s="318"/>
      <c r="AB14" s="318"/>
      <c r="AC14" s="324" t="s">
        <v>355</v>
      </c>
      <c r="AD14" s="626">
        <v>25</v>
      </c>
      <c r="AE14" s="626"/>
      <c r="AF14" s="634" t="s">
        <v>345</v>
      </c>
      <c r="AG14" s="634"/>
      <c r="AH14" s="318"/>
      <c r="AI14" s="318"/>
      <c r="AJ14" s="324" t="s">
        <v>357</v>
      </c>
      <c r="AK14" s="318"/>
      <c r="AL14" s="626">
        <v>8</v>
      </c>
      <c r="AM14" s="626"/>
      <c r="AN14" s="634" t="s">
        <v>345</v>
      </c>
      <c r="AO14" s="634"/>
      <c r="AP14" s="318"/>
      <c r="AQ14" s="318"/>
      <c r="AR14" s="318"/>
      <c r="AS14" s="318"/>
      <c r="AT14" s="318"/>
      <c r="AU14" s="318"/>
      <c r="AV14" s="318"/>
      <c r="AW14" s="318"/>
      <c r="AX14" s="318"/>
      <c r="AY14" s="318"/>
      <c r="AZ14" s="318"/>
      <c r="BA14" s="318"/>
      <c r="BB14" s="318"/>
      <c r="BC14" s="318"/>
      <c r="BD14" s="318"/>
      <c r="BE14" s="318"/>
      <c r="BF14" s="318"/>
      <c r="BG14" s="318"/>
      <c r="BH14" s="318"/>
      <c r="BI14" s="318"/>
      <c r="BJ14" s="318"/>
      <c r="BK14" s="318"/>
      <c r="BL14" s="318"/>
      <c r="BM14" s="318"/>
      <c r="BN14" s="318"/>
      <c r="BO14" s="318"/>
      <c r="BP14" s="318"/>
      <c r="BQ14" s="318"/>
      <c r="BR14" s="318"/>
      <c r="BS14" s="318"/>
      <c r="BT14" s="318"/>
      <c r="BU14" s="318"/>
      <c r="BV14" s="318"/>
      <c r="BW14" s="318"/>
      <c r="BX14" s="318"/>
      <c r="BY14" s="318"/>
      <c r="BZ14" s="318"/>
      <c r="CA14" s="318"/>
      <c r="CB14" s="318"/>
      <c r="CC14" s="318"/>
      <c r="CD14" s="318"/>
      <c r="CE14" s="318"/>
      <c r="CF14" s="318"/>
      <c r="CG14" s="318"/>
      <c r="CH14" s="318"/>
      <c r="CI14" s="318"/>
      <c r="CJ14" s="318"/>
      <c r="CK14" s="318"/>
      <c r="CL14" s="318"/>
      <c r="CM14" s="318"/>
      <c r="CN14" s="226"/>
      <c r="CO14" s="226"/>
      <c r="CP14" s="226"/>
      <c r="CQ14" s="227"/>
      <c r="CR14" s="224"/>
    </row>
    <row r="15" spans="2:99" ht="11.25" customHeight="1">
      <c r="B15" s="225"/>
      <c r="C15" s="318"/>
      <c r="D15" s="318"/>
      <c r="E15" s="318"/>
      <c r="F15" s="318"/>
      <c r="G15" s="318"/>
      <c r="H15" s="318"/>
      <c r="I15" s="318"/>
      <c r="J15" s="318"/>
      <c r="K15" s="318"/>
      <c r="L15" s="318"/>
      <c r="M15" s="318"/>
      <c r="N15" s="318"/>
      <c r="O15" s="318"/>
      <c r="P15" s="318"/>
      <c r="Q15" s="318"/>
      <c r="R15" s="318"/>
      <c r="S15" s="318"/>
      <c r="T15" s="318"/>
      <c r="U15" s="318"/>
      <c r="V15" s="318"/>
      <c r="W15" s="318"/>
      <c r="X15" s="318"/>
      <c r="Y15" s="318"/>
      <c r="Z15" s="318"/>
      <c r="AA15" s="318"/>
      <c r="AB15" s="318"/>
      <c r="AC15" s="318"/>
      <c r="AD15" s="318"/>
      <c r="AE15" s="318"/>
      <c r="AF15" s="318"/>
      <c r="AG15" s="318"/>
      <c r="AH15" s="318"/>
      <c r="AI15" s="318"/>
      <c r="AJ15" s="318"/>
      <c r="AK15" s="318"/>
      <c r="AL15" s="318"/>
      <c r="AM15" s="318"/>
      <c r="AN15" s="318"/>
      <c r="AO15" s="318"/>
      <c r="AP15" s="318"/>
      <c r="AQ15" s="318"/>
      <c r="AR15" s="318"/>
      <c r="AS15" s="318"/>
      <c r="AT15" s="318"/>
      <c r="AU15" s="318"/>
      <c r="AV15" s="318"/>
      <c r="AW15" s="318"/>
      <c r="AX15" s="318"/>
      <c r="AY15" s="318"/>
      <c r="AZ15" s="318"/>
      <c r="BA15" s="318"/>
      <c r="BB15" s="318"/>
      <c r="BC15" s="318"/>
      <c r="BD15" s="318"/>
      <c r="BE15" s="318"/>
      <c r="BF15" s="318"/>
      <c r="BG15" s="318"/>
      <c r="BH15" s="318"/>
      <c r="BI15" s="318"/>
      <c r="BJ15" s="318"/>
      <c r="BK15" s="318"/>
      <c r="BL15" s="318"/>
      <c r="BM15" s="318"/>
      <c r="BN15" s="318"/>
      <c r="BO15" s="318"/>
      <c r="BP15" s="318"/>
      <c r="BQ15" s="318"/>
      <c r="BR15" s="318"/>
      <c r="BS15" s="318"/>
      <c r="BT15" s="318"/>
      <c r="BU15" s="318"/>
      <c r="BV15" s="318"/>
      <c r="BW15" s="318"/>
      <c r="BX15" s="318"/>
      <c r="BY15" s="318"/>
      <c r="BZ15" s="318"/>
      <c r="CA15" s="318"/>
      <c r="CB15" s="318"/>
      <c r="CC15" s="318"/>
      <c r="CD15" s="318"/>
      <c r="CE15" s="318"/>
      <c r="CF15" s="318"/>
      <c r="CG15" s="318"/>
      <c r="CH15" s="318"/>
      <c r="CI15" s="318"/>
      <c r="CJ15" s="318"/>
      <c r="CK15" s="318"/>
      <c r="CL15" s="318"/>
      <c r="CM15" s="318"/>
      <c r="CN15" s="226"/>
      <c r="CO15" s="226"/>
      <c r="CP15" s="226"/>
      <c r="CQ15" s="227"/>
      <c r="CR15" s="224"/>
    </row>
    <row r="16" spans="2:99" ht="11.25" customHeight="1">
      <c r="B16" s="225"/>
      <c r="C16" s="318"/>
      <c r="D16" s="318"/>
      <c r="E16" s="318"/>
      <c r="F16" s="318"/>
      <c r="G16" s="318"/>
      <c r="H16" s="318"/>
      <c r="I16" s="318"/>
      <c r="J16" s="318"/>
      <c r="K16" s="318"/>
      <c r="L16" s="318"/>
      <c r="M16" s="318"/>
      <c r="N16" s="318"/>
      <c r="O16" s="318"/>
      <c r="P16" s="318"/>
      <c r="Q16" s="318"/>
      <c r="R16" s="318"/>
      <c r="S16" s="318"/>
      <c r="T16" s="318"/>
      <c r="U16" s="318"/>
      <c r="V16" s="318"/>
      <c r="W16" s="318"/>
      <c r="X16" s="318"/>
      <c r="Y16" s="318"/>
      <c r="Z16" s="318"/>
      <c r="AA16" s="318"/>
      <c r="AB16" s="318"/>
      <c r="AC16" s="318"/>
      <c r="AD16" s="318"/>
      <c r="AE16" s="318"/>
      <c r="AF16" s="318"/>
      <c r="AG16" s="318"/>
      <c r="AH16" s="318"/>
      <c r="AI16" s="318"/>
      <c r="AJ16" s="318"/>
      <c r="AK16" s="318"/>
      <c r="AL16" s="318"/>
      <c r="AM16" s="318"/>
      <c r="AN16" s="318"/>
      <c r="AO16" s="318"/>
      <c r="AP16" s="318"/>
      <c r="AQ16" s="318"/>
      <c r="AR16" s="318"/>
      <c r="AS16" s="318"/>
      <c r="AT16" s="318"/>
      <c r="AU16" s="318"/>
      <c r="AV16" s="318"/>
      <c r="AW16" s="318"/>
      <c r="AX16" s="318"/>
      <c r="AY16" s="318"/>
      <c r="AZ16" s="318"/>
      <c r="BA16" s="318"/>
      <c r="BB16" s="318"/>
      <c r="BC16" s="318"/>
      <c r="BD16" s="318"/>
      <c r="BE16" s="318"/>
      <c r="BF16" s="318"/>
      <c r="BG16" s="318"/>
      <c r="BH16" s="318"/>
      <c r="BI16" s="318"/>
      <c r="BJ16" s="318"/>
      <c r="BK16" s="318"/>
      <c r="BL16" s="318"/>
      <c r="BM16" s="318"/>
      <c r="BN16" s="318"/>
      <c r="BO16" s="318"/>
      <c r="BP16" s="318"/>
      <c r="BQ16" s="318"/>
      <c r="BR16" s="318"/>
      <c r="BS16" s="318"/>
      <c r="BT16" s="318"/>
      <c r="BU16" s="318"/>
      <c r="BV16" s="318"/>
      <c r="BW16" s="318"/>
      <c r="BX16" s="318"/>
      <c r="BY16" s="318"/>
      <c r="BZ16" s="318"/>
      <c r="CA16" s="318"/>
      <c r="CB16" s="318"/>
      <c r="CC16" s="318"/>
      <c r="CD16" s="318"/>
      <c r="CE16" s="318"/>
      <c r="CF16" s="318"/>
      <c r="CG16" s="318"/>
      <c r="CH16" s="318"/>
      <c r="CI16" s="318"/>
      <c r="CJ16" s="318"/>
      <c r="CK16" s="318"/>
      <c r="CL16" s="318"/>
      <c r="CM16" s="318"/>
      <c r="CN16" s="226"/>
      <c r="CO16" s="226"/>
      <c r="CP16" s="226"/>
      <c r="CQ16" s="227"/>
      <c r="CR16" s="224"/>
    </row>
    <row r="17" spans="2:96" ht="11.25" customHeight="1">
      <c r="B17" s="225"/>
      <c r="C17" s="318"/>
      <c r="D17" s="318"/>
      <c r="E17" s="318"/>
      <c r="F17" s="318"/>
      <c r="G17" s="318" t="s">
        <v>280</v>
      </c>
      <c r="H17" s="318"/>
      <c r="I17" s="318" t="s">
        <v>247</v>
      </c>
      <c r="J17" s="318"/>
      <c r="K17" s="318" t="str">
        <f>TEXT(24,"#,##0.#######")</f>
        <v>24.</v>
      </c>
      <c r="L17" s="318"/>
      <c r="M17" s="318"/>
      <c r="N17" s="318" t="s">
        <v>265</v>
      </c>
      <c r="O17" s="318"/>
      <c r="P17" s="318"/>
      <c r="Q17" s="318"/>
      <c r="R17" s="318" t="s">
        <v>281</v>
      </c>
      <c r="S17" s="318"/>
      <c r="T17" s="318"/>
      <c r="U17" s="318"/>
      <c r="V17" s="318"/>
      <c r="W17" s="318"/>
      <c r="X17" s="318" t="s">
        <v>282</v>
      </c>
      <c r="Y17" s="318"/>
      <c r="Z17" s="318"/>
      <c r="AA17" s="318" t="s">
        <v>247</v>
      </c>
      <c r="AB17" s="318"/>
      <c r="AC17" s="626" t="str">
        <f>TEXT(1.6,"#,##0.#######")</f>
        <v>1.6</v>
      </c>
      <c r="AD17" s="626"/>
      <c r="AE17" s="626"/>
      <c r="AF17" s="626"/>
      <c r="AG17" s="318" t="s">
        <v>265</v>
      </c>
      <c r="AH17" s="318"/>
      <c r="AI17" s="318"/>
      <c r="AJ17" s="626" t="str">
        <f>TEXT(1.6,"#,##0.#######")</f>
        <v>1.6</v>
      </c>
      <c r="AK17" s="626"/>
      <c r="AL17" s="626"/>
      <c r="AM17" s="626"/>
      <c r="AN17" s="318" t="s">
        <v>265</v>
      </c>
      <c r="AO17" s="318"/>
      <c r="AP17" s="318"/>
      <c r="AQ17" s="318"/>
      <c r="AR17" s="318"/>
      <c r="AS17" s="318" t="s">
        <v>307</v>
      </c>
      <c r="AT17" s="318"/>
      <c r="AU17" s="318"/>
      <c r="AV17" s="318" t="s">
        <v>247</v>
      </c>
      <c r="AW17" s="318"/>
      <c r="AX17" s="629">
        <f>TRUNC(1/1.15,2)</f>
        <v>0.86</v>
      </c>
      <c r="AY17" s="630"/>
      <c r="AZ17" s="630"/>
      <c r="BA17" s="630"/>
      <c r="BB17" s="630"/>
      <c r="BC17" s="630"/>
      <c r="BD17" s="318"/>
      <c r="BE17" s="318"/>
      <c r="BF17" s="318"/>
      <c r="BG17" s="318" t="s">
        <v>285</v>
      </c>
      <c r="BH17" s="318"/>
      <c r="BI17" s="318" t="s">
        <v>247</v>
      </c>
      <c r="BJ17" s="318"/>
      <c r="BK17" s="626" t="str">
        <f>TEXT(0.9,"#,##0.#######")</f>
        <v>0.9</v>
      </c>
      <c r="BL17" s="626"/>
      <c r="BM17" s="626"/>
      <c r="BN17" s="626"/>
      <c r="BO17" s="318"/>
      <c r="BP17" s="318"/>
      <c r="BQ17" s="318"/>
      <c r="BR17" s="318"/>
      <c r="BS17" s="324" t="s">
        <v>328</v>
      </c>
      <c r="BT17" s="318"/>
      <c r="BU17" s="318" t="s">
        <v>247</v>
      </c>
      <c r="BV17" s="318"/>
      <c r="BW17" s="626">
        <f>BO44</f>
        <v>1.1000000000000001</v>
      </c>
      <c r="BX17" s="626"/>
      <c r="BY17" s="626"/>
      <c r="BZ17" s="626"/>
      <c r="CA17" s="318"/>
      <c r="CB17" s="318"/>
      <c r="CC17" s="318"/>
      <c r="CD17" s="318"/>
      <c r="CE17" s="324" t="s">
        <v>330</v>
      </c>
      <c r="CF17" s="318"/>
      <c r="CG17" s="318" t="s">
        <v>247</v>
      </c>
      <c r="CH17" s="318"/>
      <c r="CI17" s="626">
        <f>L44</f>
        <v>0.6</v>
      </c>
      <c r="CJ17" s="626"/>
      <c r="CK17" s="626"/>
      <c r="CL17" s="626"/>
      <c r="CM17" s="318"/>
      <c r="CN17" s="226"/>
      <c r="CO17" s="226"/>
      <c r="CP17" s="226"/>
      <c r="CQ17" s="227"/>
      <c r="CR17" s="224"/>
    </row>
    <row r="18" spans="2:96" ht="11.25" customHeight="1">
      <c r="B18" s="225"/>
      <c r="C18" s="318"/>
      <c r="D18" s="318"/>
      <c r="E18" s="318"/>
      <c r="F18" s="318"/>
      <c r="G18" s="318"/>
      <c r="H18" s="318"/>
      <c r="I18" s="318"/>
      <c r="J18" s="318"/>
      <c r="K18" s="318"/>
      <c r="L18" s="318"/>
      <c r="M18" s="318"/>
      <c r="N18" s="318"/>
      <c r="O18" s="318"/>
      <c r="P18" s="318"/>
      <c r="Q18" s="318"/>
      <c r="R18" s="318"/>
      <c r="S18" s="318"/>
      <c r="T18" s="318"/>
      <c r="U18" s="318"/>
      <c r="V18" s="318"/>
      <c r="W18" s="318"/>
      <c r="X18" s="318"/>
      <c r="Y18" s="318"/>
      <c r="Z18" s="318"/>
      <c r="AA18" s="318"/>
      <c r="AB18" s="318"/>
      <c r="AC18" s="318"/>
      <c r="AD18" s="318"/>
      <c r="AE18" s="318"/>
      <c r="AF18" s="318"/>
      <c r="AG18" s="318"/>
      <c r="AH18" s="318"/>
      <c r="AI18" s="318"/>
      <c r="AJ18" s="318"/>
      <c r="AK18" s="318"/>
      <c r="AL18" s="318"/>
      <c r="AM18" s="318"/>
      <c r="AN18" s="318"/>
      <c r="AO18" s="318"/>
      <c r="AP18" s="318"/>
      <c r="AQ18" s="318"/>
      <c r="AR18" s="318"/>
      <c r="AS18" s="318"/>
      <c r="AT18" s="318"/>
      <c r="AU18" s="318"/>
      <c r="AV18" s="318"/>
      <c r="AW18" s="318"/>
      <c r="AX18" s="318"/>
      <c r="AY18" s="318"/>
      <c r="AZ18" s="318"/>
      <c r="BA18" s="318"/>
      <c r="BB18" s="318"/>
      <c r="BC18" s="318"/>
      <c r="BD18" s="318"/>
      <c r="BE18" s="318"/>
      <c r="BF18" s="318"/>
      <c r="BG18" s="318"/>
      <c r="BH18" s="318"/>
      <c r="BI18" s="318"/>
      <c r="BJ18" s="318"/>
      <c r="BK18" s="318"/>
      <c r="BL18" s="318"/>
      <c r="BM18" s="318"/>
      <c r="BN18" s="318"/>
      <c r="BO18" s="318"/>
      <c r="BP18" s="318"/>
      <c r="BQ18" s="318"/>
      <c r="BR18" s="318"/>
      <c r="BS18" s="318"/>
      <c r="BT18" s="318"/>
      <c r="BU18" s="318"/>
      <c r="BV18" s="318"/>
      <c r="BW18" s="318"/>
      <c r="BX18" s="318"/>
      <c r="BY18" s="318"/>
      <c r="BZ18" s="318"/>
      <c r="CA18" s="318"/>
      <c r="CB18" s="318"/>
      <c r="CC18" s="318"/>
      <c r="CD18" s="318"/>
      <c r="CE18" s="318"/>
      <c r="CF18" s="318"/>
      <c r="CG18" s="318"/>
      <c r="CH18" s="318"/>
      <c r="CI18" s="318"/>
      <c r="CJ18" s="318"/>
      <c r="CK18" s="318"/>
      <c r="CL18" s="318"/>
      <c r="CM18" s="318"/>
      <c r="CN18" s="226"/>
      <c r="CO18" s="226"/>
      <c r="CP18" s="226"/>
      <c r="CQ18" s="227"/>
      <c r="CR18" s="224"/>
    </row>
    <row r="19" spans="2:96" ht="11.25" customHeight="1">
      <c r="B19" s="225"/>
      <c r="C19" s="318"/>
      <c r="D19" s="318"/>
      <c r="E19" s="318"/>
      <c r="F19" s="318"/>
      <c r="G19" s="318" t="s">
        <v>284</v>
      </c>
      <c r="H19" s="318"/>
      <c r="I19" s="318" t="s">
        <v>247</v>
      </c>
      <c r="J19" s="318"/>
      <c r="K19" s="318" t="s">
        <v>280</v>
      </c>
      <c r="L19" s="318" t="s">
        <v>260</v>
      </c>
      <c r="M19" s="318" t="s">
        <v>282</v>
      </c>
      <c r="N19" s="318"/>
      <c r="O19" s="318" t="s">
        <v>73</v>
      </c>
      <c r="P19" s="318"/>
      <c r="Q19" s="318" t="s">
        <v>307</v>
      </c>
      <c r="R19" s="318"/>
      <c r="S19" s="318"/>
      <c r="T19" s="318" t="s">
        <v>247</v>
      </c>
      <c r="U19" s="318"/>
      <c r="V19" s="626">
        <f>TRUNC((K17/AC17)*AX17,2)</f>
        <v>12.9</v>
      </c>
      <c r="W19" s="626"/>
      <c r="X19" s="626"/>
      <c r="Y19" s="626"/>
      <c r="Z19" s="626"/>
      <c r="AA19" s="626"/>
      <c r="AB19" s="318" t="s">
        <v>262</v>
      </c>
      <c r="AC19" s="318"/>
      <c r="AD19" s="318"/>
      <c r="AE19" s="318"/>
      <c r="AF19" s="318"/>
      <c r="AG19" s="318"/>
      <c r="AH19" s="318"/>
      <c r="AI19" s="318"/>
      <c r="AJ19" s="318"/>
      <c r="AK19" s="318"/>
      <c r="AL19" s="318"/>
      <c r="AM19" s="318"/>
      <c r="AN19" s="318"/>
      <c r="AO19" s="318"/>
      <c r="AP19" s="318"/>
      <c r="AQ19" s="318"/>
      <c r="AR19" s="318"/>
      <c r="AS19" s="318"/>
      <c r="AT19" s="318"/>
      <c r="AU19" s="318"/>
      <c r="AV19" s="318"/>
      <c r="AW19" s="318"/>
      <c r="AX19" s="318"/>
      <c r="AY19" s="318"/>
      <c r="AZ19" s="318"/>
      <c r="BA19" s="318"/>
      <c r="BB19" s="318"/>
      <c r="BC19" s="318"/>
      <c r="BD19" s="318"/>
      <c r="BE19" s="318"/>
      <c r="BF19" s="318"/>
      <c r="BG19" s="318"/>
      <c r="BH19" s="318"/>
      <c r="BI19" s="318"/>
      <c r="BJ19" s="318"/>
      <c r="BK19" s="318"/>
      <c r="BL19" s="318"/>
      <c r="BM19" s="318"/>
      <c r="BN19" s="318"/>
      <c r="BO19" s="318"/>
      <c r="BP19" s="318"/>
      <c r="BQ19" s="318"/>
      <c r="BR19" s="318"/>
      <c r="BS19" s="318"/>
      <c r="BT19" s="318"/>
      <c r="BU19" s="318"/>
      <c r="BV19" s="318"/>
      <c r="BW19" s="318"/>
      <c r="BX19" s="318"/>
      <c r="BY19" s="318"/>
      <c r="BZ19" s="318"/>
      <c r="CA19" s="318"/>
      <c r="CB19" s="318"/>
      <c r="CC19" s="318"/>
      <c r="CD19" s="318"/>
      <c r="CE19" s="318"/>
      <c r="CF19" s="318"/>
      <c r="CG19" s="318"/>
      <c r="CH19" s="318"/>
      <c r="CI19" s="318"/>
      <c r="CJ19" s="318"/>
      <c r="CK19" s="318"/>
      <c r="CL19" s="318"/>
      <c r="CM19" s="318"/>
      <c r="CN19" s="226"/>
      <c r="CO19" s="226"/>
      <c r="CP19" s="226"/>
      <c r="CQ19" s="227"/>
      <c r="CR19" s="224"/>
    </row>
    <row r="20" spans="2:96" ht="11.25" customHeight="1">
      <c r="B20" s="225"/>
      <c r="C20" s="318"/>
      <c r="D20" s="318"/>
      <c r="E20" s="318"/>
      <c r="F20" s="318"/>
      <c r="G20" s="318"/>
      <c r="H20" s="318"/>
      <c r="I20" s="318"/>
      <c r="J20" s="318"/>
      <c r="K20" s="318"/>
      <c r="L20" s="318"/>
      <c r="M20" s="318"/>
      <c r="N20" s="318"/>
      <c r="O20" s="318"/>
      <c r="P20" s="318"/>
      <c r="Q20" s="318"/>
      <c r="R20" s="318"/>
      <c r="S20" s="318"/>
      <c r="T20" s="318"/>
      <c r="U20" s="318"/>
      <c r="V20" s="318"/>
      <c r="W20" s="318"/>
      <c r="X20" s="318"/>
      <c r="Y20" s="318"/>
      <c r="Z20" s="318"/>
      <c r="AA20" s="318"/>
      <c r="AB20" s="318"/>
      <c r="AC20" s="318"/>
      <c r="AD20" s="318"/>
      <c r="AE20" s="318"/>
      <c r="AF20" s="318"/>
      <c r="AG20" s="318"/>
      <c r="AH20" s="318"/>
      <c r="AI20" s="318"/>
      <c r="AJ20" s="318"/>
      <c r="AK20" s="318"/>
      <c r="AL20" s="318"/>
      <c r="AM20" s="318"/>
      <c r="AN20" s="318"/>
      <c r="AO20" s="318"/>
      <c r="AP20" s="318"/>
      <c r="AQ20" s="318"/>
      <c r="AR20" s="318"/>
      <c r="AS20" s="318"/>
      <c r="AT20" s="318"/>
      <c r="AU20" s="318"/>
      <c r="AV20" s="318"/>
      <c r="AW20" s="318"/>
      <c r="AX20" s="318"/>
      <c r="AY20" s="318"/>
      <c r="AZ20" s="318"/>
      <c r="BA20" s="318"/>
      <c r="BB20" s="318"/>
      <c r="BC20" s="318"/>
      <c r="BD20" s="318"/>
      <c r="BE20" s="318"/>
      <c r="BF20" s="318"/>
      <c r="BG20" s="318"/>
      <c r="BH20" s="318"/>
      <c r="BI20" s="318"/>
      <c r="BJ20" s="318"/>
      <c r="BK20" s="318"/>
      <c r="BL20" s="318"/>
      <c r="BM20" s="318"/>
      <c r="BN20" s="318"/>
      <c r="BO20" s="318"/>
      <c r="BP20" s="318"/>
      <c r="BQ20" s="318"/>
      <c r="BR20" s="318"/>
      <c r="BS20" s="318"/>
      <c r="BT20" s="318"/>
      <c r="BU20" s="318"/>
      <c r="BV20" s="318"/>
      <c r="BW20" s="318"/>
      <c r="BX20" s="318"/>
      <c r="BY20" s="318"/>
      <c r="BZ20" s="318"/>
      <c r="CA20" s="318"/>
      <c r="CB20" s="318"/>
      <c r="CC20" s="318"/>
      <c r="CD20" s="318"/>
      <c r="CE20" s="318"/>
      <c r="CF20" s="318"/>
      <c r="CG20" s="318"/>
      <c r="CH20" s="318"/>
      <c r="CI20" s="318"/>
      <c r="CJ20" s="318"/>
      <c r="CK20" s="318"/>
      <c r="CL20" s="318"/>
      <c r="CM20" s="318"/>
      <c r="CN20" s="226"/>
      <c r="CO20" s="226"/>
      <c r="CP20" s="226"/>
      <c r="CQ20" s="227"/>
      <c r="CR20" s="224"/>
    </row>
    <row r="21" spans="2:96" ht="11.25" customHeight="1">
      <c r="B21" s="225"/>
      <c r="C21" s="318"/>
      <c r="D21" s="318"/>
      <c r="E21" s="318"/>
      <c r="F21" s="318"/>
      <c r="G21" s="318" t="s">
        <v>289</v>
      </c>
      <c r="H21" s="318"/>
      <c r="I21" s="318" t="s">
        <v>247</v>
      </c>
      <c r="J21" s="318"/>
      <c r="K21" s="318" t="s">
        <v>284</v>
      </c>
      <c r="L21" s="318"/>
      <c r="M21" s="318" t="s">
        <v>260</v>
      </c>
      <c r="N21" s="318"/>
      <c r="O21" s="318" t="s">
        <v>245</v>
      </c>
      <c r="P21" s="318"/>
      <c r="Q21" s="324" t="s">
        <v>329</v>
      </c>
      <c r="R21" s="318"/>
      <c r="S21" s="318"/>
      <c r="T21" s="318" t="s">
        <v>73</v>
      </c>
      <c r="U21" s="318"/>
      <c r="V21" s="318"/>
      <c r="W21" s="318" t="s">
        <v>300</v>
      </c>
      <c r="X21" s="318"/>
      <c r="Y21" s="318" t="s">
        <v>246</v>
      </c>
      <c r="Z21" s="318"/>
      <c r="AA21" s="318" t="s">
        <v>247</v>
      </c>
      <c r="AB21" s="318"/>
      <c r="AC21" s="626">
        <f>TRUNC(V19/(CI17*BW17),2)</f>
        <v>19.54</v>
      </c>
      <c r="AD21" s="626"/>
      <c r="AE21" s="626"/>
      <c r="AF21" s="626"/>
      <c r="AG21" s="626"/>
      <c r="AH21" s="626"/>
      <c r="AI21" s="318"/>
      <c r="AJ21" s="318" t="s">
        <v>263</v>
      </c>
      <c r="AK21" s="318"/>
      <c r="AL21" s="318"/>
      <c r="AM21" s="318"/>
      <c r="AN21" s="318"/>
      <c r="AO21" s="318"/>
      <c r="AP21" s="318"/>
      <c r="AQ21" s="318"/>
      <c r="AR21" s="318"/>
      <c r="AS21" s="318"/>
      <c r="AT21" s="318"/>
      <c r="AU21" s="318"/>
      <c r="AV21" s="318"/>
      <c r="AW21" s="318"/>
      <c r="AX21" s="318"/>
      <c r="AY21" s="318"/>
      <c r="AZ21" s="318"/>
      <c r="BA21" s="318"/>
      <c r="BB21" s="318"/>
      <c r="BC21" s="318"/>
      <c r="BD21" s="318"/>
      <c r="BE21" s="318"/>
      <c r="BF21" s="318"/>
      <c r="BG21" s="318"/>
      <c r="BH21" s="318"/>
      <c r="BI21" s="318"/>
      <c r="BJ21" s="318"/>
      <c r="BK21" s="318"/>
      <c r="BL21" s="318"/>
      <c r="BM21" s="318"/>
      <c r="BN21" s="318"/>
      <c r="BO21" s="318"/>
      <c r="BP21" s="318"/>
      <c r="BQ21" s="318"/>
      <c r="BR21" s="318"/>
      <c r="BS21" s="318"/>
      <c r="BT21" s="318"/>
      <c r="BU21" s="318"/>
      <c r="BV21" s="318"/>
      <c r="BW21" s="318"/>
      <c r="BX21" s="318"/>
      <c r="BY21" s="318"/>
      <c r="BZ21" s="318"/>
      <c r="CA21" s="318"/>
      <c r="CB21" s="318"/>
      <c r="CC21" s="318"/>
      <c r="CD21" s="318"/>
      <c r="CE21" s="318"/>
      <c r="CF21" s="318"/>
      <c r="CG21" s="318"/>
      <c r="CH21" s="318"/>
      <c r="CI21" s="318"/>
      <c r="CJ21" s="318"/>
      <c r="CK21" s="318"/>
      <c r="CL21" s="318"/>
      <c r="CM21" s="318"/>
      <c r="CN21" s="226"/>
      <c r="CO21" s="226"/>
      <c r="CP21" s="226"/>
      <c r="CQ21" s="227"/>
      <c r="CR21" s="224"/>
    </row>
    <row r="22" spans="2:96" ht="11.25" customHeight="1">
      <c r="B22" s="225"/>
      <c r="C22" s="318"/>
      <c r="D22" s="318"/>
      <c r="E22" s="318"/>
      <c r="F22" s="318"/>
      <c r="G22" s="318"/>
      <c r="H22" s="318"/>
      <c r="I22" s="318"/>
      <c r="J22" s="318"/>
      <c r="K22" s="318"/>
      <c r="L22" s="318"/>
      <c r="M22" s="318"/>
      <c r="N22" s="318"/>
      <c r="O22" s="318"/>
      <c r="P22" s="318"/>
      <c r="Q22" s="318"/>
      <c r="R22" s="318"/>
      <c r="S22" s="318"/>
      <c r="T22" s="318"/>
      <c r="U22" s="318"/>
      <c r="V22" s="318"/>
      <c r="W22" s="318"/>
      <c r="X22" s="318"/>
      <c r="Y22" s="318"/>
      <c r="Z22" s="318"/>
      <c r="AA22" s="318"/>
      <c r="AB22" s="318"/>
      <c r="AC22" s="318"/>
      <c r="AD22" s="318"/>
      <c r="AE22" s="318"/>
      <c r="AF22" s="318"/>
      <c r="AG22" s="318"/>
      <c r="AH22" s="318"/>
      <c r="AI22" s="318"/>
      <c r="AJ22" s="318"/>
      <c r="AK22" s="318"/>
      <c r="AL22" s="318"/>
      <c r="AM22" s="318"/>
      <c r="AN22" s="318"/>
      <c r="AO22" s="318"/>
      <c r="AP22" s="318"/>
      <c r="AQ22" s="318"/>
      <c r="AR22" s="318"/>
      <c r="AS22" s="318"/>
      <c r="AT22" s="318"/>
      <c r="AU22" s="318"/>
      <c r="AV22" s="318"/>
      <c r="AW22" s="318"/>
      <c r="AX22" s="318"/>
      <c r="AY22" s="318"/>
      <c r="AZ22" s="318"/>
      <c r="BA22" s="318"/>
      <c r="BB22" s="318"/>
      <c r="BC22" s="318"/>
      <c r="BD22" s="318"/>
      <c r="BE22" s="318"/>
      <c r="BF22" s="318"/>
      <c r="BG22" s="318"/>
      <c r="BH22" s="318"/>
      <c r="BI22" s="318"/>
      <c r="BJ22" s="318"/>
      <c r="BK22" s="318"/>
      <c r="BL22" s="318"/>
      <c r="BM22" s="318"/>
      <c r="BN22" s="318"/>
      <c r="BO22" s="318"/>
      <c r="BP22" s="318"/>
      <c r="BQ22" s="318"/>
      <c r="BR22" s="318"/>
      <c r="BS22" s="318"/>
      <c r="BT22" s="318"/>
      <c r="BU22" s="318"/>
      <c r="BV22" s="318"/>
      <c r="BW22" s="318"/>
      <c r="BX22" s="318"/>
      <c r="BY22" s="318"/>
      <c r="BZ22" s="318"/>
      <c r="CA22" s="318"/>
      <c r="CB22" s="318"/>
      <c r="CC22" s="318"/>
      <c r="CD22" s="318"/>
      <c r="CE22" s="318"/>
      <c r="CF22" s="318"/>
      <c r="CG22" s="318"/>
      <c r="CH22" s="318"/>
      <c r="CI22" s="318"/>
      <c r="CJ22" s="318"/>
      <c r="CK22" s="318"/>
      <c r="CL22" s="318"/>
      <c r="CM22" s="318"/>
      <c r="CN22" s="226"/>
      <c r="CO22" s="226"/>
      <c r="CP22" s="226"/>
      <c r="CQ22" s="227"/>
      <c r="CR22" s="224"/>
    </row>
    <row r="23" spans="2:96" ht="11.25" customHeight="1">
      <c r="B23" s="225"/>
      <c r="C23" s="318"/>
      <c r="D23" s="318"/>
      <c r="E23" s="318"/>
      <c r="F23" s="318"/>
      <c r="G23" s="318" t="s">
        <v>290</v>
      </c>
      <c r="H23" s="318"/>
      <c r="I23" s="318"/>
      <c r="J23" s="318" t="s">
        <v>247</v>
      </c>
      <c r="K23" s="318"/>
      <c r="L23" s="318" t="s">
        <v>288</v>
      </c>
      <c r="M23" s="318"/>
      <c r="N23" s="318"/>
      <c r="O23" s="318"/>
      <c r="P23" s="318" t="s">
        <v>73</v>
      </c>
      <c r="Q23" s="318"/>
      <c r="R23" s="318"/>
      <c r="S23" s="318" t="s">
        <v>289</v>
      </c>
      <c r="T23" s="318"/>
      <c r="U23" s="318" t="s">
        <v>260</v>
      </c>
      <c r="V23" s="318"/>
      <c r="W23" s="318" t="s">
        <v>245</v>
      </c>
      <c r="X23" s="318"/>
      <c r="Y23" s="318" t="str">
        <f>TEXT(60,"#,##0.#######")</f>
        <v>60.</v>
      </c>
      <c r="Z23" s="318"/>
      <c r="AA23" s="318"/>
      <c r="AB23" s="318" t="s">
        <v>73</v>
      </c>
      <c r="AC23" s="318"/>
      <c r="AD23" s="318"/>
      <c r="AE23" s="318" t="s">
        <v>287</v>
      </c>
      <c r="AF23" s="318"/>
      <c r="AG23" s="318"/>
      <c r="AH23" s="318" t="s">
        <v>246</v>
      </c>
      <c r="AI23" s="318"/>
      <c r="AJ23" s="318"/>
      <c r="AK23" s="324" t="s">
        <v>349</v>
      </c>
      <c r="AL23" s="639">
        <f>TRUNC(AA46*AC21/(Y23*BK17),2)</f>
        <v>7.23</v>
      </c>
      <c r="AM23" s="639"/>
      <c r="AN23" s="639"/>
      <c r="AO23" s="639"/>
      <c r="AP23" s="639"/>
      <c r="AQ23" s="639"/>
      <c r="AR23" s="639"/>
      <c r="AS23" s="318"/>
      <c r="AT23" s="318"/>
      <c r="AU23" s="318"/>
      <c r="AV23" s="318"/>
      <c r="AW23" s="318"/>
      <c r="AX23" s="318"/>
      <c r="AY23" s="318"/>
      <c r="AZ23" s="318"/>
      <c r="BA23" s="318"/>
      <c r="BB23" s="318"/>
      <c r="BC23" s="318"/>
      <c r="BD23" s="318"/>
      <c r="BE23" s="318"/>
      <c r="BF23" s="318"/>
      <c r="BG23" s="318"/>
      <c r="BH23" s="318"/>
      <c r="BI23" s="318"/>
      <c r="BJ23" s="318"/>
      <c r="BK23" s="318"/>
      <c r="BL23" s="318"/>
      <c r="BM23" s="318"/>
      <c r="BN23" s="318"/>
      <c r="BO23" s="318"/>
      <c r="BP23" s="318"/>
      <c r="BQ23" s="318"/>
      <c r="BR23" s="318"/>
      <c r="BS23" s="318"/>
      <c r="BT23" s="318"/>
      <c r="BU23" s="318"/>
      <c r="BV23" s="318"/>
      <c r="BW23" s="318"/>
      <c r="BX23" s="318"/>
      <c r="BY23" s="318"/>
      <c r="BZ23" s="318"/>
      <c r="CA23" s="318"/>
      <c r="CB23" s="318"/>
      <c r="CC23" s="318"/>
      <c r="CD23" s="318"/>
      <c r="CE23" s="318"/>
      <c r="CF23" s="318"/>
      <c r="CG23" s="318"/>
      <c r="CH23" s="318"/>
      <c r="CI23" s="318"/>
      <c r="CJ23" s="318"/>
      <c r="CK23" s="318"/>
      <c r="CL23" s="318"/>
      <c r="CM23" s="318"/>
      <c r="CN23" s="226"/>
      <c r="CO23" s="226"/>
      <c r="CP23" s="226"/>
      <c r="CQ23" s="227"/>
      <c r="CR23" s="224"/>
    </row>
    <row r="24" spans="2:96" ht="11.25" customHeight="1">
      <c r="B24" s="225"/>
      <c r="C24" s="318"/>
      <c r="D24" s="318"/>
      <c r="E24" s="318"/>
      <c r="F24" s="318"/>
      <c r="G24" s="318"/>
      <c r="H24" s="318"/>
      <c r="I24" s="318"/>
      <c r="J24" s="318"/>
      <c r="K24" s="318"/>
      <c r="L24" s="318"/>
      <c r="M24" s="318"/>
      <c r="N24" s="318"/>
      <c r="O24" s="318"/>
      <c r="P24" s="318"/>
      <c r="Q24" s="318"/>
      <c r="R24" s="318"/>
      <c r="S24" s="318"/>
      <c r="T24" s="318"/>
      <c r="U24" s="318"/>
      <c r="V24" s="318"/>
      <c r="W24" s="318"/>
      <c r="X24" s="318"/>
      <c r="Y24" s="318"/>
      <c r="Z24" s="318"/>
      <c r="AA24" s="318"/>
      <c r="AB24" s="318"/>
      <c r="AC24" s="318"/>
      <c r="AD24" s="318"/>
      <c r="AE24" s="318"/>
      <c r="AF24" s="318"/>
      <c r="AG24" s="318"/>
      <c r="AH24" s="318"/>
      <c r="AI24" s="318"/>
      <c r="AJ24" s="318"/>
      <c r="AK24" s="318"/>
      <c r="AL24" s="318"/>
      <c r="AM24" s="318"/>
      <c r="AN24" s="318"/>
      <c r="AO24" s="318"/>
      <c r="AP24" s="318"/>
      <c r="AQ24" s="318"/>
      <c r="AR24" s="318"/>
      <c r="AS24" s="318"/>
      <c r="AT24" s="318"/>
      <c r="AU24" s="318"/>
      <c r="AV24" s="318"/>
      <c r="AW24" s="318"/>
      <c r="AX24" s="318"/>
      <c r="AY24" s="318"/>
      <c r="AZ24" s="318"/>
      <c r="BA24" s="318"/>
      <c r="BB24" s="318"/>
      <c r="BC24" s="318"/>
      <c r="BD24" s="318"/>
      <c r="BE24" s="318"/>
      <c r="BF24" s="318"/>
      <c r="BG24" s="318"/>
      <c r="BH24" s="318"/>
      <c r="BI24" s="318"/>
      <c r="BJ24" s="318"/>
      <c r="BK24" s="318"/>
      <c r="BL24" s="318"/>
      <c r="BM24" s="318"/>
      <c r="BN24" s="318"/>
      <c r="BO24" s="318"/>
      <c r="BP24" s="318"/>
      <c r="BQ24" s="318"/>
      <c r="BR24" s="318"/>
      <c r="BS24" s="318"/>
      <c r="BT24" s="318"/>
      <c r="BU24" s="318"/>
      <c r="BV24" s="318"/>
      <c r="BW24" s="318"/>
      <c r="BX24" s="318"/>
      <c r="BY24" s="318"/>
      <c r="BZ24" s="318"/>
      <c r="CA24" s="318"/>
      <c r="CB24" s="318"/>
      <c r="CC24" s="318"/>
      <c r="CD24" s="318"/>
      <c r="CE24" s="318"/>
      <c r="CF24" s="318"/>
      <c r="CG24" s="318"/>
      <c r="CH24" s="318"/>
      <c r="CI24" s="318"/>
      <c r="CJ24" s="318"/>
      <c r="CK24" s="318"/>
      <c r="CL24" s="318"/>
      <c r="CM24" s="318"/>
      <c r="CN24" s="226"/>
      <c r="CO24" s="226"/>
      <c r="CP24" s="226"/>
      <c r="CQ24" s="227"/>
      <c r="CR24" s="224"/>
    </row>
    <row r="25" spans="2:96" ht="11.25" customHeight="1">
      <c r="B25" s="225"/>
      <c r="C25" s="318"/>
      <c r="D25" s="318"/>
      <c r="E25" s="318"/>
      <c r="F25" s="318"/>
      <c r="G25" s="318" t="s">
        <v>291</v>
      </c>
      <c r="H25" s="318"/>
      <c r="I25" s="318"/>
      <c r="J25" s="318" t="s">
        <v>247</v>
      </c>
      <c r="K25" s="318"/>
      <c r="L25" s="318" t="s">
        <v>245</v>
      </c>
      <c r="M25" s="235">
        <f>K11</f>
        <v>0.27</v>
      </c>
      <c r="N25" s="635" t="s">
        <v>350</v>
      </c>
      <c r="O25" s="235">
        <f>K11</f>
        <v>0.27</v>
      </c>
      <c r="P25" s="635" t="s">
        <v>350</v>
      </c>
      <c r="Q25" s="326">
        <f>P11</f>
        <v>0.39</v>
      </c>
      <c r="R25" s="635" t="s">
        <v>350</v>
      </c>
      <c r="S25" s="326">
        <f>P11</f>
        <v>0.39</v>
      </c>
      <c r="T25" s="635" t="s">
        <v>350</v>
      </c>
      <c r="U25" s="636">
        <f>W11</f>
        <v>4.84</v>
      </c>
      <c r="V25" s="636"/>
      <c r="W25" s="635" t="s">
        <v>350</v>
      </c>
      <c r="X25" s="636">
        <f>W11</f>
        <v>4.84</v>
      </c>
      <c r="Y25" s="636"/>
      <c r="Z25" s="635" t="s">
        <v>350</v>
      </c>
      <c r="AA25" s="636">
        <f>AD11</f>
        <v>2.1</v>
      </c>
      <c r="AB25" s="636"/>
      <c r="AC25" s="635" t="s">
        <v>350</v>
      </c>
      <c r="AD25" s="326">
        <f>AD11</f>
        <v>2.1</v>
      </c>
      <c r="AE25" s="635" t="s">
        <v>350</v>
      </c>
      <c r="AF25" s="326">
        <f>AL11</f>
        <v>0.1</v>
      </c>
      <c r="AG25" s="635" t="s">
        <v>350</v>
      </c>
      <c r="AH25" s="238">
        <f>AL11</f>
        <v>0.1</v>
      </c>
      <c r="AI25" s="635" t="s">
        <v>358</v>
      </c>
      <c r="AJ25" s="635"/>
      <c r="AK25" s="635" t="s">
        <v>359</v>
      </c>
      <c r="AL25" s="635">
        <v>60</v>
      </c>
      <c r="AM25" s="636"/>
      <c r="AN25" s="635" t="s">
        <v>360</v>
      </c>
      <c r="AO25" s="640">
        <f>TRUNC((M25/M26+O25/O26+Q25/Q26+S25/S26+U25/U26+X25/X26+AA25/AA26+AD25/AD26+AF25/AF26+AH25/AH26)*AL25,2)</f>
        <v>35.729999999999997</v>
      </c>
      <c r="AP25" s="640"/>
      <c r="AQ25" s="640"/>
      <c r="AR25" s="640"/>
      <c r="AS25" s="640"/>
      <c r="AT25" s="640"/>
      <c r="AU25" s="318"/>
      <c r="AV25" s="318"/>
      <c r="AW25" s="318"/>
      <c r="AX25" s="318"/>
      <c r="AY25" s="318"/>
      <c r="AZ25" s="318"/>
      <c r="BA25" s="318"/>
      <c r="BB25" s="318"/>
      <c r="BC25" s="318"/>
      <c r="BD25" s="318"/>
      <c r="BE25" s="318"/>
      <c r="BF25" s="318"/>
      <c r="BG25" s="318"/>
      <c r="BH25" s="318"/>
      <c r="BI25" s="318"/>
      <c r="BJ25" s="318"/>
      <c r="BK25" s="318"/>
      <c r="BL25" s="318"/>
      <c r="BM25" s="318"/>
      <c r="BN25" s="318"/>
      <c r="BO25" s="318"/>
      <c r="BP25" s="318"/>
      <c r="BQ25" s="318"/>
      <c r="BR25" s="318"/>
      <c r="BS25" s="318"/>
      <c r="BT25" s="318"/>
      <c r="BU25" s="318"/>
      <c r="BV25" s="318"/>
      <c r="BW25" s="318"/>
      <c r="BX25" s="318"/>
      <c r="BY25" s="318"/>
      <c r="BZ25" s="318"/>
      <c r="CA25" s="318"/>
      <c r="CB25" s="318"/>
      <c r="CC25" s="318"/>
      <c r="CD25" s="318"/>
      <c r="CE25" s="318"/>
      <c r="CF25" s="318"/>
      <c r="CG25" s="318"/>
      <c r="CH25" s="318"/>
      <c r="CI25" s="318"/>
      <c r="CJ25" s="318"/>
      <c r="CK25" s="318"/>
      <c r="CL25" s="318"/>
      <c r="CM25" s="318"/>
      <c r="CN25" s="226"/>
      <c r="CO25" s="226"/>
      <c r="CP25" s="226"/>
      <c r="CQ25" s="227"/>
      <c r="CR25" s="224"/>
    </row>
    <row r="26" spans="2:96" ht="11.25" customHeight="1">
      <c r="B26" s="225"/>
      <c r="C26" s="318"/>
      <c r="D26" s="318"/>
      <c r="E26" s="318"/>
      <c r="F26" s="318"/>
      <c r="G26" s="318"/>
      <c r="H26" s="318"/>
      <c r="I26" s="318"/>
      <c r="J26" s="318"/>
      <c r="K26" s="318"/>
      <c r="L26" s="318"/>
      <c r="M26" s="236">
        <f>J13</f>
        <v>10</v>
      </c>
      <c r="N26" s="636"/>
      <c r="O26" s="236">
        <f>J14</f>
        <v>15</v>
      </c>
      <c r="P26" s="636"/>
      <c r="Q26" s="237">
        <f>O13</f>
        <v>20</v>
      </c>
      <c r="R26" s="636"/>
      <c r="S26" s="237">
        <f>O14</f>
        <v>25</v>
      </c>
      <c r="T26" s="636"/>
      <c r="U26" s="638">
        <f>W13</f>
        <v>30</v>
      </c>
      <c r="V26" s="638"/>
      <c r="W26" s="636"/>
      <c r="X26" s="638">
        <f>W14</f>
        <v>35</v>
      </c>
      <c r="Y26" s="638"/>
      <c r="Z26" s="636"/>
      <c r="AA26" s="638">
        <f>AD13</f>
        <v>20</v>
      </c>
      <c r="AB26" s="638"/>
      <c r="AC26" s="636"/>
      <c r="AD26" s="237">
        <f>AD14</f>
        <v>25</v>
      </c>
      <c r="AE26" s="635"/>
      <c r="AF26" s="237">
        <f>AL13</f>
        <v>7</v>
      </c>
      <c r="AG26" s="635"/>
      <c r="AH26" s="237">
        <f>AL14</f>
        <v>8</v>
      </c>
      <c r="AI26" s="326"/>
      <c r="AJ26" s="326"/>
      <c r="AK26" s="635"/>
      <c r="AL26" s="636"/>
      <c r="AM26" s="636"/>
      <c r="AN26" s="636"/>
      <c r="AO26" s="640"/>
      <c r="AP26" s="640"/>
      <c r="AQ26" s="640"/>
      <c r="AR26" s="640"/>
      <c r="AS26" s="640"/>
      <c r="AT26" s="640"/>
      <c r="AU26" s="318"/>
      <c r="AV26" s="318"/>
      <c r="AW26" s="318"/>
      <c r="AX26" s="318"/>
      <c r="AY26" s="318"/>
      <c r="AZ26" s="318"/>
      <c r="BA26" s="318"/>
      <c r="BB26" s="318"/>
      <c r="BC26" s="318"/>
      <c r="BD26" s="318"/>
      <c r="BE26" s="318"/>
      <c r="BF26" s="318"/>
      <c r="BG26" s="318"/>
      <c r="BH26" s="318"/>
      <c r="BI26" s="318"/>
      <c r="BJ26" s="318"/>
      <c r="BK26" s="318"/>
      <c r="BL26" s="318"/>
      <c r="BM26" s="318"/>
      <c r="BN26" s="318"/>
      <c r="BO26" s="318"/>
      <c r="BP26" s="318"/>
      <c r="BQ26" s="318"/>
      <c r="BR26" s="318"/>
      <c r="BS26" s="318"/>
      <c r="BT26" s="318"/>
      <c r="BU26" s="318"/>
      <c r="BV26" s="318"/>
      <c r="BW26" s="318"/>
      <c r="BX26" s="318"/>
      <c r="BY26" s="318"/>
      <c r="BZ26" s="318"/>
      <c r="CA26" s="318"/>
      <c r="CB26" s="318"/>
      <c r="CC26" s="318"/>
      <c r="CD26" s="318"/>
      <c r="CE26" s="318"/>
      <c r="CF26" s="318"/>
      <c r="CG26" s="318"/>
      <c r="CH26" s="318"/>
      <c r="CI26" s="318"/>
      <c r="CJ26" s="318"/>
      <c r="CK26" s="318"/>
      <c r="CL26" s="318"/>
      <c r="CM26" s="318"/>
      <c r="CN26" s="226"/>
      <c r="CO26" s="226"/>
      <c r="CP26" s="226"/>
      <c r="CQ26" s="227"/>
      <c r="CR26" s="224"/>
    </row>
    <row r="27" spans="2:96" ht="11.25" customHeight="1">
      <c r="B27" s="225"/>
      <c r="C27" s="318"/>
      <c r="D27" s="318"/>
      <c r="E27" s="318"/>
      <c r="F27" s="318"/>
      <c r="G27" s="318"/>
      <c r="H27" s="318"/>
      <c r="I27" s="318"/>
      <c r="J27" s="318"/>
      <c r="K27" s="318"/>
      <c r="L27" s="318"/>
      <c r="M27" s="318"/>
      <c r="N27" s="318"/>
      <c r="O27" s="318"/>
      <c r="P27" s="318"/>
      <c r="Q27" s="318"/>
      <c r="R27" s="318"/>
      <c r="S27" s="318"/>
      <c r="T27" s="318"/>
      <c r="U27" s="318"/>
      <c r="V27" s="318"/>
      <c r="W27" s="318"/>
      <c r="X27" s="318"/>
      <c r="Y27" s="318"/>
      <c r="Z27" s="318"/>
      <c r="AA27" s="318"/>
      <c r="AB27" s="318"/>
      <c r="AC27" s="318"/>
      <c r="AD27" s="318"/>
      <c r="AE27" s="318"/>
      <c r="AF27" s="318"/>
      <c r="AG27" s="318"/>
      <c r="AH27" s="318"/>
      <c r="AI27" s="318"/>
      <c r="AJ27" s="318"/>
      <c r="AK27" s="318"/>
      <c r="AL27" s="318"/>
      <c r="AM27" s="318"/>
      <c r="AN27" s="318"/>
      <c r="AO27" s="318"/>
      <c r="AP27" s="318"/>
      <c r="AQ27" s="318"/>
      <c r="AR27" s="318"/>
      <c r="AS27" s="318"/>
      <c r="AT27" s="318"/>
      <c r="AU27" s="318"/>
      <c r="AV27" s="318"/>
      <c r="AW27" s="318"/>
      <c r="AX27" s="318"/>
      <c r="AY27" s="318"/>
      <c r="AZ27" s="318"/>
      <c r="BA27" s="318"/>
      <c r="BB27" s="318"/>
      <c r="BC27" s="318"/>
      <c r="BD27" s="318"/>
      <c r="BE27" s="318"/>
      <c r="BF27" s="318"/>
      <c r="BG27" s="318"/>
      <c r="BH27" s="318"/>
      <c r="BI27" s="318"/>
      <c r="BJ27" s="318"/>
      <c r="BK27" s="318"/>
      <c r="BL27" s="318"/>
      <c r="BM27" s="318"/>
      <c r="BN27" s="318"/>
      <c r="BO27" s="318"/>
      <c r="BP27" s="318"/>
      <c r="BQ27" s="318"/>
      <c r="BR27" s="318"/>
      <c r="BS27" s="318"/>
      <c r="BT27" s="318"/>
      <c r="BU27" s="318"/>
      <c r="BV27" s="318"/>
      <c r="BW27" s="318"/>
      <c r="BX27" s="318"/>
      <c r="BY27" s="318"/>
      <c r="BZ27" s="318"/>
      <c r="CA27" s="318"/>
      <c r="CB27" s="318"/>
      <c r="CC27" s="318"/>
      <c r="CD27" s="318"/>
      <c r="CE27" s="318"/>
      <c r="CF27" s="318"/>
      <c r="CG27" s="318"/>
      <c r="CH27" s="318"/>
      <c r="CI27" s="318"/>
      <c r="CJ27" s="318"/>
      <c r="CK27" s="318"/>
      <c r="CL27" s="318"/>
      <c r="CM27" s="318"/>
      <c r="CN27" s="226"/>
      <c r="CO27" s="226"/>
      <c r="CP27" s="226"/>
      <c r="CQ27" s="227"/>
      <c r="CR27" s="224"/>
    </row>
    <row r="28" spans="2:96" ht="11.25" customHeight="1">
      <c r="B28" s="225"/>
      <c r="C28" s="318"/>
      <c r="D28" s="318"/>
      <c r="E28" s="318"/>
      <c r="F28" s="318"/>
      <c r="G28" s="318" t="s">
        <v>292</v>
      </c>
      <c r="H28" s="318"/>
      <c r="I28" s="318"/>
      <c r="J28" s="318" t="s">
        <v>247</v>
      </c>
      <c r="K28" s="318"/>
      <c r="L28" s="626" t="str">
        <f>TEXT(0.8,"#,##0.#######")</f>
        <v>0.8</v>
      </c>
      <c r="M28" s="626"/>
      <c r="N28" s="318"/>
      <c r="O28" s="318"/>
      <c r="P28" s="318"/>
      <c r="Q28" s="318"/>
      <c r="R28" s="318"/>
      <c r="S28" s="318"/>
      <c r="T28" s="318" t="s">
        <v>293</v>
      </c>
      <c r="U28" s="318"/>
      <c r="V28" s="318"/>
      <c r="W28" s="318" t="s">
        <v>247</v>
      </c>
      <c r="X28" s="318"/>
      <c r="Y28" s="626" t="str">
        <f>TEXT(0.42,"#,##0.#######")</f>
        <v>0.42</v>
      </c>
      <c r="Z28" s="626"/>
      <c r="AA28" s="318"/>
      <c r="AB28" s="318"/>
      <c r="AC28" s="318"/>
      <c r="AD28" s="318"/>
      <c r="AE28" s="318"/>
      <c r="AF28" s="318"/>
      <c r="AG28" s="318"/>
      <c r="AH28" s="324" t="s">
        <v>364</v>
      </c>
      <c r="AI28" s="324" t="s">
        <v>349</v>
      </c>
      <c r="AJ28" s="318"/>
      <c r="AK28" s="626">
        <v>0.5</v>
      </c>
      <c r="AL28" s="626"/>
      <c r="AM28" s="318"/>
      <c r="AN28" s="318"/>
      <c r="AO28" s="318"/>
      <c r="AP28" s="318"/>
      <c r="AQ28" s="318"/>
      <c r="AR28" s="318"/>
      <c r="AS28" s="318"/>
      <c r="AT28" s="318"/>
      <c r="AU28" s="318" t="s">
        <v>295</v>
      </c>
      <c r="AV28" s="318"/>
      <c r="AW28" s="318"/>
      <c r="AX28" s="318" t="s">
        <v>247</v>
      </c>
      <c r="AY28" s="318"/>
      <c r="AZ28" s="626">
        <v>0</v>
      </c>
      <c r="BA28" s="626"/>
      <c r="BB28" s="626"/>
      <c r="BC28" s="626"/>
      <c r="BD28" s="318"/>
      <c r="BE28" s="318"/>
      <c r="BF28" s="318"/>
      <c r="BG28" s="318"/>
      <c r="BH28" s="318"/>
      <c r="BI28" s="318"/>
      <c r="BJ28" s="318"/>
      <c r="BK28" s="318"/>
      <c r="BL28" s="318"/>
      <c r="BM28" s="318"/>
      <c r="BN28" s="318"/>
      <c r="BO28" s="318"/>
      <c r="BP28" s="318"/>
      <c r="BQ28" s="318"/>
      <c r="BR28" s="318"/>
      <c r="BS28" s="318"/>
      <c r="BT28" s="318"/>
      <c r="BU28" s="318"/>
      <c r="BV28" s="318"/>
      <c r="BW28" s="318"/>
      <c r="BX28" s="318"/>
      <c r="BY28" s="318"/>
      <c r="BZ28" s="318"/>
      <c r="CA28" s="318"/>
      <c r="CB28" s="318"/>
      <c r="CC28" s="318"/>
      <c r="CD28" s="318"/>
      <c r="CE28" s="318"/>
      <c r="CF28" s="318"/>
      <c r="CG28" s="318"/>
      <c r="CH28" s="318"/>
      <c r="CI28" s="318"/>
      <c r="CJ28" s="318"/>
      <c r="CK28" s="318"/>
      <c r="CL28" s="318"/>
      <c r="CM28" s="318"/>
      <c r="CN28" s="226"/>
      <c r="CO28" s="226"/>
      <c r="CP28" s="226"/>
      <c r="CQ28" s="227"/>
      <c r="CR28" s="224"/>
    </row>
    <row r="29" spans="2:96" ht="11.25" customHeight="1">
      <c r="B29" s="225"/>
      <c r="C29" s="318"/>
      <c r="D29" s="318"/>
      <c r="E29" s="318"/>
      <c r="F29" s="318"/>
      <c r="G29" s="318"/>
      <c r="H29" s="318"/>
      <c r="I29" s="318"/>
      <c r="J29" s="318"/>
      <c r="K29" s="318"/>
      <c r="L29" s="318"/>
      <c r="M29" s="318"/>
      <c r="N29" s="318"/>
      <c r="O29" s="318"/>
      <c r="P29" s="318"/>
      <c r="Q29" s="318"/>
      <c r="R29" s="318"/>
      <c r="S29" s="318"/>
      <c r="T29" s="318"/>
      <c r="U29" s="318"/>
      <c r="V29" s="318"/>
      <c r="W29" s="318"/>
      <c r="X29" s="318"/>
      <c r="Y29" s="318"/>
      <c r="Z29" s="318"/>
      <c r="AA29" s="318"/>
      <c r="AB29" s="318"/>
      <c r="AC29" s="318"/>
      <c r="AD29" s="318"/>
      <c r="AE29" s="318"/>
      <c r="AF29" s="318"/>
      <c r="AG29" s="318"/>
      <c r="AH29" s="318"/>
      <c r="AI29" s="318"/>
      <c r="AJ29" s="318"/>
      <c r="AK29" s="318"/>
      <c r="AL29" s="318"/>
      <c r="AM29" s="318"/>
      <c r="AN29" s="318"/>
      <c r="AO29" s="318"/>
      <c r="AP29" s="318"/>
      <c r="AQ29" s="318"/>
      <c r="AR29" s="318"/>
      <c r="AS29" s="318"/>
      <c r="AT29" s="318"/>
      <c r="AU29" s="318"/>
      <c r="AV29" s="318"/>
      <c r="AW29" s="318"/>
      <c r="AX29" s="318"/>
      <c r="AY29" s="318"/>
      <c r="AZ29" s="318"/>
      <c r="BA29" s="318"/>
      <c r="BB29" s="318"/>
      <c r="BC29" s="318"/>
      <c r="BD29" s="318"/>
      <c r="BE29" s="318"/>
      <c r="BF29" s="318"/>
      <c r="BG29" s="318"/>
      <c r="BH29" s="318"/>
      <c r="BI29" s="318"/>
      <c r="BJ29" s="318"/>
      <c r="BK29" s="318"/>
      <c r="BL29" s="318"/>
      <c r="BM29" s="318"/>
      <c r="BN29" s="318"/>
      <c r="BO29" s="318"/>
      <c r="BP29" s="318"/>
      <c r="BQ29" s="318"/>
      <c r="BR29" s="318"/>
      <c r="BS29" s="318"/>
      <c r="BT29" s="318"/>
      <c r="BU29" s="318"/>
      <c r="BV29" s="318"/>
      <c r="BW29" s="318"/>
      <c r="BX29" s="318"/>
      <c r="BY29" s="318"/>
      <c r="BZ29" s="318"/>
      <c r="CA29" s="318"/>
      <c r="CB29" s="318"/>
      <c r="CC29" s="318"/>
      <c r="CD29" s="318"/>
      <c r="CE29" s="318"/>
      <c r="CF29" s="318"/>
      <c r="CG29" s="318"/>
      <c r="CH29" s="318"/>
      <c r="CI29" s="318"/>
      <c r="CJ29" s="318"/>
      <c r="CK29" s="318"/>
      <c r="CL29" s="318"/>
      <c r="CM29" s="318"/>
      <c r="CN29" s="226"/>
      <c r="CO29" s="226"/>
      <c r="CP29" s="226"/>
      <c r="CQ29" s="227"/>
      <c r="CR29" s="224"/>
    </row>
    <row r="30" spans="2:96" ht="11.25" customHeight="1">
      <c r="B30" s="225"/>
      <c r="C30" s="318"/>
      <c r="D30" s="318"/>
      <c r="E30" s="318"/>
      <c r="F30" s="318"/>
      <c r="G30" s="318" t="s">
        <v>296</v>
      </c>
      <c r="H30" s="318"/>
      <c r="I30" s="318"/>
      <c r="J30" s="318" t="s">
        <v>247</v>
      </c>
      <c r="K30" s="318"/>
      <c r="L30" s="318" t="s">
        <v>290</v>
      </c>
      <c r="M30" s="318"/>
      <c r="N30" s="318"/>
      <c r="O30" s="318" t="s">
        <v>259</v>
      </c>
      <c r="P30" s="318"/>
      <c r="Q30" s="318" t="s">
        <v>291</v>
      </c>
      <c r="R30" s="318"/>
      <c r="S30" s="318"/>
      <c r="T30" s="318" t="s">
        <v>259</v>
      </c>
      <c r="U30" s="318"/>
      <c r="V30" s="318" t="s">
        <v>292</v>
      </c>
      <c r="W30" s="318"/>
      <c r="X30" s="318"/>
      <c r="Y30" s="318" t="s">
        <v>259</v>
      </c>
      <c r="Z30" s="318"/>
      <c r="AA30" s="318" t="s">
        <v>293</v>
      </c>
      <c r="AB30" s="318"/>
      <c r="AC30" s="318"/>
      <c r="AD30" s="318" t="s">
        <v>259</v>
      </c>
      <c r="AE30" s="318"/>
      <c r="AF30" s="318" t="s">
        <v>294</v>
      </c>
      <c r="AG30" s="318"/>
      <c r="AH30" s="318"/>
      <c r="AI30" s="318" t="s">
        <v>259</v>
      </c>
      <c r="AJ30" s="318"/>
      <c r="AK30" s="318"/>
      <c r="AL30" s="318"/>
      <c r="AM30" s="324" t="s">
        <v>361</v>
      </c>
      <c r="AN30" s="324" t="s">
        <v>362</v>
      </c>
      <c r="AO30" s="318"/>
      <c r="AP30" s="626">
        <f>TRUNC(AL23+AO25+L28+Y28+AK28+AZ28)</f>
        <v>44</v>
      </c>
      <c r="AQ30" s="626"/>
      <c r="AR30" s="626"/>
      <c r="AS30" s="626"/>
      <c r="AT30" s="626"/>
      <c r="AU30" s="626"/>
      <c r="AV30" s="318"/>
      <c r="AW30" s="318"/>
      <c r="AX30" s="318"/>
      <c r="AY30" s="318"/>
      <c r="AZ30" s="318"/>
      <c r="BA30" s="318"/>
      <c r="BB30" s="318"/>
      <c r="BC30" s="318"/>
      <c r="BD30" s="318"/>
      <c r="BE30" s="318"/>
      <c r="BF30" s="318"/>
      <c r="BG30" s="318"/>
      <c r="BH30" s="318"/>
      <c r="BI30" s="318"/>
      <c r="BJ30" s="318"/>
      <c r="BK30" s="318"/>
      <c r="BL30" s="318"/>
      <c r="BM30" s="318"/>
      <c r="BN30" s="318"/>
      <c r="BO30" s="318"/>
      <c r="BP30" s="318"/>
      <c r="BQ30" s="318"/>
      <c r="BR30" s="318"/>
      <c r="BS30" s="318"/>
      <c r="BT30" s="318"/>
      <c r="BU30" s="318"/>
      <c r="BV30" s="318"/>
      <c r="BW30" s="318"/>
      <c r="BX30" s="318"/>
      <c r="BY30" s="318"/>
      <c r="BZ30" s="318"/>
      <c r="CA30" s="318"/>
      <c r="CB30" s="318"/>
      <c r="CC30" s="318"/>
      <c r="CD30" s="318"/>
      <c r="CE30" s="318"/>
      <c r="CF30" s="318"/>
      <c r="CG30" s="318"/>
      <c r="CH30" s="318"/>
      <c r="CI30" s="318"/>
      <c r="CJ30" s="318"/>
      <c r="CK30" s="318"/>
      <c r="CL30" s="318"/>
      <c r="CM30" s="318"/>
      <c r="CN30" s="226"/>
      <c r="CO30" s="226"/>
      <c r="CP30" s="226"/>
      <c r="CQ30" s="227"/>
      <c r="CR30" s="224"/>
    </row>
    <row r="31" spans="2:96" ht="11.25" customHeight="1">
      <c r="B31" s="225"/>
      <c r="C31" s="318"/>
      <c r="D31" s="318"/>
      <c r="E31" s="318"/>
      <c r="F31" s="318"/>
      <c r="G31" s="318"/>
      <c r="H31" s="318"/>
      <c r="I31" s="318"/>
      <c r="J31" s="318"/>
      <c r="K31" s="318"/>
      <c r="L31" s="318"/>
      <c r="M31" s="318"/>
      <c r="N31" s="318"/>
      <c r="O31" s="318"/>
      <c r="P31" s="318"/>
      <c r="Q31" s="318"/>
      <c r="R31" s="318"/>
      <c r="S31" s="318"/>
      <c r="T31" s="318"/>
      <c r="U31" s="318"/>
      <c r="V31" s="318"/>
      <c r="W31" s="318"/>
      <c r="X31" s="318"/>
      <c r="Y31" s="318"/>
      <c r="Z31" s="318"/>
      <c r="AA31" s="318"/>
      <c r="AB31" s="318"/>
      <c r="AC31" s="318"/>
      <c r="AD31" s="318"/>
      <c r="AE31" s="318"/>
      <c r="AF31" s="318"/>
      <c r="AG31" s="318"/>
      <c r="AH31" s="318"/>
      <c r="AI31" s="318"/>
      <c r="AJ31" s="318"/>
      <c r="AK31" s="318"/>
      <c r="AL31" s="318"/>
      <c r="AM31" s="318"/>
      <c r="AN31" s="318"/>
      <c r="AO31" s="318"/>
      <c r="AP31" s="318"/>
      <c r="AQ31" s="318"/>
      <c r="AR31" s="318"/>
      <c r="AS31" s="318"/>
      <c r="AT31" s="318"/>
      <c r="AU31" s="318"/>
      <c r="AV31" s="318"/>
      <c r="AW31" s="318"/>
      <c r="AX31" s="318"/>
      <c r="AY31" s="318"/>
      <c r="AZ31" s="318"/>
      <c r="BA31" s="318"/>
      <c r="BB31" s="318"/>
      <c r="BC31" s="318"/>
      <c r="BD31" s="318"/>
      <c r="BE31" s="318"/>
      <c r="BF31" s="318"/>
      <c r="BG31" s="318"/>
      <c r="BH31" s="318"/>
      <c r="BI31" s="318"/>
      <c r="BJ31" s="318"/>
      <c r="BK31" s="318"/>
      <c r="BL31" s="318"/>
      <c r="BM31" s="318"/>
      <c r="BN31" s="318"/>
      <c r="BO31" s="318"/>
      <c r="BP31" s="318"/>
      <c r="BQ31" s="318"/>
      <c r="BR31" s="318"/>
      <c r="BS31" s="318"/>
      <c r="BT31" s="318"/>
      <c r="BU31" s="318"/>
      <c r="BV31" s="318"/>
      <c r="BW31" s="318"/>
      <c r="BX31" s="318"/>
      <c r="BY31" s="318"/>
      <c r="BZ31" s="318"/>
      <c r="CA31" s="318"/>
      <c r="CB31" s="318"/>
      <c r="CC31" s="318"/>
      <c r="CD31" s="318"/>
      <c r="CE31" s="318"/>
      <c r="CF31" s="318"/>
      <c r="CG31" s="318"/>
      <c r="CH31" s="318"/>
      <c r="CI31" s="318"/>
      <c r="CJ31" s="318"/>
      <c r="CK31" s="318"/>
      <c r="CL31" s="318"/>
      <c r="CM31" s="318"/>
      <c r="CN31" s="226"/>
      <c r="CO31" s="226"/>
      <c r="CP31" s="226"/>
      <c r="CQ31" s="227"/>
      <c r="CR31" s="224"/>
    </row>
    <row r="32" spans="2:96" ht="11.25" customHeight="1">
      <c r="B32" s="225"/>
      <c r="C32" s="318"/>
      <c r="D32" s="318"/>
      <c r="E32" s="327"/>
      <c r="F32" s="327"/>
      <c r="G32" s="327" t="s">
        <v>297</v>
      </c>
      <c r="H32" s="327"/>
      <c r="I32" s="327"/>
      <c r="J32" s="327" t="s">
        <v>247</v>
      </c>
      <c r="K32" s="327"/>
      <c r="L32" s="327" t="s">
        <v>245</v>
      </c>
      <c r="M32" s="327" t="s">
        <v>296</v>
      </c>
      <c r="N32" s="327"/>
      <c r="O32" s="327" t="s">
        <v>252</v>
      </c>
      <c r="P32" s="327" t="s">
        <v>290</v>
      </c>
      <c r="Q32" s="327"/>
      <c r="R32" s="327" t="s">
        <v>246</v>
      </c>
      <c r="S32" s="327" t="s">
        <v>260</v>
      </c>
      <c r="T32" s="327" t="s">
        <v>296</v>
      </c>
      <c r="U32" s="327"/>
      <c r="V32" s="327"/>
      <c r="W32" s="327" t="s">
        <v>247</v>
      </c>
      <c r="X32" s="327"/>
      <c r="Y32" s="628">
        <f>TRUNC((AP30-AL23)/AP30,2)</f>
        <v>0.83</v>
      </c>
      <c r="Z32" s="628"/>
      <c r="AA32" s="318"/>
      <c r="AB32" s="318"/>
      <c r="AC32" s="318"/>
      <c r="AD32" s="318"/>
      <c r="AE32" s="318"/>
      <c r="AF32" s="318"/>
      <c r="AG32" s="318"/>
      <c r="AH32" s="318"/>
      <c r="AI32" s="318"/>
      <c r="AJ32" s="318"/>
      <c r="AK32" s="318"/>
      <c r="AL32" s="318"/>
      <c r="AM32" s="318"/>
      <c r="AN32" s="318"/>
      <c r="AO32" s="318"/>
      <c r="AP32" s="318"/>
      <c r="AQ32" s="318"/>
      <c r="AR32" s="318"/>
      <c r="AS32" s="318"/>
      <c r="AT32" s="318"/>
      <c r="AU32" s="318"/>
      <c r="AV32" s="318"/>
      <c r="AW32" s="318"/>
      <c r="AX32" s="318"/>
      <c r="AY32" s="318"/>
      <c r="AZ32" s="318"/>
      <c r="BA32" s="318"/>
      <c r="BB32" s="318"/>
      <c r="BC32" s="318"/>
      <c r="BD32" s="318"/>
      <c r="BE32" s="318"/>
      <c r="BF32" s="318"/>
      <c r="BG32" s="318"/>
      <c r="BH32" s="318"/>
      <c r="BI32" s="318"/>
      <c r="BJ32" s="318"/>
      <c r="BK32" s="318"/>
      <c r="BL32" s="318"/>
      <c r="BM32" s="318"/>
      <c r="BN32" s="318"/>
      <c r="BO32" s="318"/>
      <c r="BP32" s="318"/>
      <c r="BQ32" s="318"/>
      <c r="BR32" s="318"/>
      <c r="BS32" s="318"/>
      <c r="BT32" s="318"/>
      <c r="BU32" s="318"/>
      <c r="BV32" s="318"/>
      <c r="BW32" s="318"/>
      <c r="BX32" s="318"/>
      <c r="BY32" s="318"/>
      <c r="BZ32" s="318"/>
      <c r="CA32" s="318"/>
      <c r="CB32" s="318"/>
      <c r="CC32" s="318"/>
      <c r="CD32" s="318"/>
      <c r="CE32" s="318"/>
      <c r="CF32" s="318"/>
      <c r="CG32" s="318"/>
      <c r="CH32" s="318"/>
      <c r="CI32" s="318"/>
      <c r="CJ32" s="318"/>
      <c r="CK32" s="318"/>
      <c r="CL32" s="318"/>
      <c r="CM32" s="318"/>
      <c r="CN32" s="226"/>
      <c r="CO32" s="226"/>
      <c r="CP32" s="226"/>
      <c r="CQ32" s="227"/>
      <c r="CR32" s="224"/>
    </row>
    <row r="33" spans="2:98" ht="11.25" customHeight="1">
      <c r="B33" s="225"/>
      <c r="C33" s="318"/>
      <c r="D33" s="318"/>
      <c r="E33" s="318"/>
      <c r="F33" s="318"/>
      <c r="G33" s="318"/>
      <c r="H33" s="318"/>
      <c r="I33" s="318"/>
      <c r="J33" s="318"/>
      <c r="K33" s="318"/>
      <c r="L33" s="318"/>
      <c r="M33" s="318"/>
      <c r="N33" s="318"/>
      <c r="O33" s="318"/>
      <c r="P33" s="318"/>
      <c r="Q33" s="318"/>
      <c r="R33" s="318"/>
      <c r="S33" s="318"/>
      <c r="T33" s="318"/>
      <c r="U33" s="318"/>
      <c r="V33" s="318"/>
      <c r="W33" s="318"/>
      <c r="X33" s="318"/>
      <c r="Y33" s="318"/>
      <c r="Z33" s="318"/>
      <c r="AA33" s="318"/>
      <c r="AB33" s="318"/>
      <c r="AC33" s="318"/>
      <c r="AD33" s="318"/>
      <c r="AE33" s="318"/>
      <c r="AF33" s="318"/>
      <c r="AG33" s="318"/>
      <c r="AH33" s="318"/>
      <c r="AI33" s="318"/>
      <c r="AJ33" s="318"/>
      <c r="AK33" s="318"/>
      <c r="AL33" s="318"/>
      <c r="AM33" s="318"/>
      <c r="AN33" s="318"/>
      <c r="AO33" s="318"/>
      <c r="AP33" s="318"/>
      <c r="AQ33" s="318"/>
      <c r="AR33" s="318"/>
      <c r="AS33" s="318"/>
      <c r="AT33" s="318"/>
      <c r="AU33" s="318"/>
      <c r="AV33" s="318"/>
      <c r="AW33" s="318"/>
      <c r="AX33" s="318"/>
      <c r="AY33" s="318"/>
      <c r="AZ33" s="318"/>
      <c r="BA33" s="318"/>
      <c r="BB33" s="318"/>
      <c r="BC33" s="318"/>
      <c r="BD33" s="318"/>
      <c r="BE33" s="318"/>
      <c r="BF33" s="318"/>
      <c r="BG33" s="318"/>
      <c r="BH33" s="318"/>
      <c r="BI33" s="318"/>
      <c r="BJ33" s="318"/>
      <c r="BK33" s="318"/>
      <c r="BL33" s="318"/>
      <c r="BM33" s="318"/>
      <c r="BN33" s="318"/>
      <c r="BO33" s="318"/>
      <c r="BP33" s="318"/>
      <c r="BQ33" s="318"/>
      <c r="BR33" s="318"/>
      <c r="BS33" s="318"/>
      <c r="BT33" s="318"/>
      <c r="BU33" s="318"/>
      <c r="BV33" s="318"/>
      <c r="BW33" s="318"/>
      <c r="BX33" s="318"/>
      <c r="BY33" s="318"/>
      <c r="BZ33" s="318"/>
      <c r="CA33" s="318"/>
      <c r="CB33" s="318"/>
      <c r="CC33" s="318"/>
      <c r="CD33" s="318"/>
      <c r="CE33" s="318"/>
      <c r="CF33" s="318"/>
      <c r="CG33" s="318"/>
      <c r="CH33" s="318"/>
      <c r="CI33" s="318"/>
      <c r="CJ33" s="318"/>
      <c r="CK33" s="318"/>
      <c r="CL33" s="318"/>
      <c r="CM33" s="318"/>
      <c r="CN33" s="226"/>
      <c r="CO33" s="226"/>
      <c r="CP33" s="226"/>
      <c r="CQ33" s="227"/>
      <c r="CR33" s="224"/>
    </row>
    <row r="34" spans="2:98" ht="11.25" customHeight="1">
      <c r="B34" s="225"/>
      <c r="C34" s="318"/>
      <c r="D34" s="318"/>
      <c r="E34" s="318"/>
      <c r="F34" s="318"/>
      <c r="G34" s="318" t="s">
        <v>255</v>
      </c>
      <c r="H34" s="318"/>
      <c r="I34" s="318" t="s">
        <v>247</v>
      </c>
      <c r="J34" s="318" t="s">
        <v>245</v>
      </c>
      <c r="K34" s="318" t="str">
        <f>TEXT(60,"#,##0.#######")</f>
        <v>60.</v>
      </c>
      <c r="L34" s="318"/>
      <c r="M34" s="318" t="s">
        <v>73</v>
      </c>
      <c r="N34" s="318"/>
      <c r="O34" s="318" t="s">
        <v>284</v>
      </c>
      <c r="P34" s="318" t="s">
        <v>73</v>
      </c>
      <c r="Q34" s="318"/>
      <c r="R34" s="318" t="s">
        <v>283</v>
      </c>
      <c r="S34" s="318" t="s">
        <v>73</v>
      </c>
      <c r="T34" s="318"/>
      <c r="U34" s="318" t="s">
        <v>285</v>
      </c>
      <c r="V34" s="318" t="s">
        <v>246</v>
      </c>
      <c r="W34" s="318"/>
      <c r="X34" s="318" t="s">
        <v>260</v>
      </c>
      <c r="Y34" s="637" t="s">
        <v>366</v>
      </c>
      <c r="Z34" s="626"/>
      <c r="AA34" s="318"/>
      <c r="AB34" s="318"/>
      <c r="AC34" s="318"/>
      <c r="AD34" s="324" t="s">
        <v>363</v>
      </c>
      <c r="AE34" s="318"/>
      <c r="AF34" s="318"/>
      <c r="AG34" s="318"/>
      <c r="AH34" s="318" t="s">
        <v>247</v>
      </c>
      <c r="AI34" s="318"/>
      <c r="AJ34" s="626"/>
      <c r="AK34" s="626"/>
      <c r="AL34" s="626"/>
      <c r="AM34" s="626">
        <f>TRUNC((K34*V19*AE44*BK17)/AP30,2)</f>
        <v>13.76</v>
      </c>
      <c r="AN34" s="626"/>
      <c r="AO34" s="318"/>
      <c r="AP34" s="318"/>
      <c r="AQ34" s="318"/>
      <c r="AR34" s="318" t="s">
        <v>262</v>
      </c>
      <c r="AS34" s="318"/>
      <c r="AT34" s="318" t="s">
        <v>260</v>
      </c>
      <c r="AU34" s="318" t="s">
        <v>240</v>
      </c>
      <c r="AV34" s="318"/>
      <c r="AW34" s="318"/>
      <c r="AX34" s="318"/>
      <c r="AY34" s="318"/>
      <c r="AZ34" s="318"/>
      <c r="BA34" s="318"/>
      <c r="BB34" s="318"/>
      <c r="BC34" s="318"/>
      <c r="BD34" s="318"/>
      <c r="BE34" s="318"/>
      <c r="BF34" s="318"/>
      <c r="BG34" s="318"/>
      <c r="BH34" s="318"/>
      <c r="BI34" s="318"/>
      <c r="BJ34" s="318"/>
      <c r="BK34" s="318"/>
      <c r="BL34" s="318"/>
      <c r="BM34" s="318"/>
      <c r="BN34" s="318"/>
      <c r="BO34" s="318"/>
      <c r="BP34" s="318"/>
      <c r="BQ34" s="318"/>
      <c r="BR34" s="318"/>
      <c r="BS34" s="318"/>
      <c r="BT34" s="318"/>
      <c r="BU34" s="318"/>
      <c r="BV34" s="318"/>
      <c r="BW34" s="318"/>
      <c r="BX34" s="318"/>
      <c r="BY34" s="318"/>
      <c r="BZ34" s="318"/>
      <c r="CA34" s="318"/>
      <c r="CB34" s="318"/>
      <c r="CC34" s="318"/>
      <c r="CD34" s="318"/>
      <c r="CE34" s="318"/>
      <c r="CF34" s="318"/>
      <c r="CG34" s="318"/>
      <c r="CH34" s="318"/>
      <c r="CI34" s="318"/>
      <c r="CJ34" s="318"/>
      <c r="CK34" s="318"/>
      <c r="CL34" s="318"/>
      <c r="CM34" s="318"/>
      <c r="CN34" s="226"/>
      <c r="CO34" s="226"/>
      <c r="CP34" s="226"/>
      <c r="CQ34" s="227"/>
      <c r="CR34" s="224"/>
    </row>
    <row r="35" spans="2:98" ht="11.25" customHeight="1">
      <c r="B35" s="225"/>
      <c r="C35" s="318"/>
      <c r="D35" s="318"/>
      <c r="E35" s="318"/>
      <c r="F35" s="318"/>
      <c r="G35" s="318"/>
      <c r="H35" s="318"/>
      <c r="I35" s="318"/>
      <c r="J35" s="318"/>
      <c r="K35" s="318"/>
      <c r="L35" s="318"/>
      <c r="M35" s="318"/>
      <c r="N35" s="318"/>
      <c r="O35" s="318"/>
      <c r="P35" s="318"/>
      <c r="Q35" s="318"/>
      <c r="R35" s="318"/>
      <c r="S35" s="318"/>
      <c r="T35" s="318"/>
      <c r="U35" s="318"/>
      <c r="V35" s="318"/>
      <c r="W35" s="318"/>
      <c r="X35" s="318"/>
      <c r="Y35" s="318"/>
      <c r="Z35" s="318"/>
      <c r="AA35" s="318"/>
      <c r="AB35" s="318"/>
      <c r="AC35" s="318"/>
      <c r="AD35" s="318"/>
      <c r="AE35" s="318"/>
      <c r="AF35" s="318"/>
      <c r="AG35" s="318"/>
      <c r="AH35" s="318"/>
      <c r="AI35" s="318"/>
      <c r="AJ35" s="318"/>
      <c r="AK35" s="318"/>
      <c r="AL35" s="318"/>
      <c r="AM35" s="318"/>
      <c r="AN35" s="318"/>
      <c r="AO35" s="318"/>
      <c r="AP35" s="318"/>
      <c r="AQ35" s="318"/>
      <c r="AR35" s="318"/>
      <c r="AS35" s="318"/>
      <c r="AT35" s="318"/>
      <c r="AU35" s="318"/>
      <c r="AV35" s="318"/>
      <c r="AW35" s="318"/>
      <c r="AX35" s="318"/>
      <c r="AY35" s="318"/>
      <c r="AZ35" s="318"/>
      <c r="BA35" s="318"/>
      <c r="BB35" s="318"/>
      <c r="BC35" s="318"/>
      <c r="BD35" s="318"/>
      <c r="BE35" s="318"/>
      <c r="BF35" s="318"/>
      <c r="BG35" s="318"/>
      <c r="BH35" s="318"/>
      <c r="BI35" s="318"/>
      <c r="BJ35" s="318"/>
      <c r="BK35" s="318"/>
      <c r="BL35" s="318"/>
      <c r="BM35" s="318"/>
      <c r="BN35" s="318"/>
      <c r="BO35" s="318"/>
      <c r="BP35" s="318"/>
      <c r="BQ35" s="318"/>
      <c r="BR35" s="318"/>
      <c r="BS35" s="318"/>
      <c r="BT35" s="318"/>
      <c r="BU35" s="318"/>
      <c r="BV35" s="318"/>
      <c r="BW35" s="318"/>
      <c r="BX35" s="318"/>
      <c r="BY35" s="318"/>
      <c r="BZ35" s="318"/>
      <c r="CA35" s="318"/>
      <c r="CB35" s="318"/>
      <c r="CC35" s="318"/>
      <c r="CD35" s="318"/>
      <c r="CE35" s="318"/>
      <c r="CF35" s="318"/>
      <c r="CG35" s="318"/>
      <c r="CH35" s="318"/>
      <c r="CI35" s="318"/>
      <c r="CJ35" s="318"/>
      <c r="CK35" s="318"/>
      <c r="CL35" s="318"/>
      <c r="CM35" s="318"/>
      <c r="CN35" s="226"/>
      <c r="CO35" s="226"/>
      <c r="CP35" s="226"/>
      <c r="CQ35" s="227"/>
      <c r="CR35" s="224"/>
    </row>
    <row r="36" spans="2:98" ht="11.25" customHeight="1">
      <c r="B36" s="225"/>
      <c r="C36" s="318"/>
      <c r="D36" s="318"/>
      <c r="E36" s="318"/>
      <c r="F36" s="318"/>
      <c r="G36" s="318"/>
      <c r="H36" s="318" t="s">
        <v>44</v>
      </c>
      <c r="I36" s="318"/>
      <c r="J36" s="318"/>
      <c r="K36" s="318"/>
      <c r="L36" s="318"/>
      <c r="M36" s="318"/>
      <c r="N36" s="318"/>
      <c r="O36" s="318" t="s">
        <v>254</v>
      </c>
      <c r="P36" s="318"/>
      <c r="Q36" s="318"/>
      <c r="R36" s="626">
        <f>기계경비총괄표!F5</f>
        <v>56874</v>
      </c>
      <c r="S36" s="626"/>
      <c r="T36" s="318"/>
      <c r="U36" s="318"/>
      <c r="V36" s="318"/>
      <c r="W36" s="318"/>
      <c r="X36" s="318"/>
      <c r="Y36" s="318"/>
      <c r="Z36" s="318"/>
      <c r="AA36" s="318" t="s">
        <v>260</v>
      </c>
      <c r="AB36" s="318"/>
      <c r="AC36" s="626">
        <f>AM34</f>
        <v>13.76</v>
      </c>
      <c r="AD36" s="626"/>
      <c r="AE36" s="318"/>
      <c r="AF36" s="324" t="s">
        <v>360</v>
      </c>
      <c r="AG36" s="626">
        <f>TRUNC(R36/AC36,0)</f>
        <v>4133</v>
      </c>
      <c r="AH36" s="626"/>
      <c r="AI36" s="626"/>
      <c r="AJ36" s="318"/>
      <c r="AK36" s="318"/>
      <c r="AL36" s="318"/>
      <c r="AM36" s="318"/>
      <c r="AN36" s="318"/>
      <c r="AO36" s="318"/>
      <c r="AP36" s="318"/>
      <c r="AQ36" s="318"/>
      <c r="AR36" s="318"/>
      <c r="AS36" s="318"/>
      <c r="AT36" s="318"/>
      <c r="AU36" s="318"/>
      <c r="AV36" s="318"/>
      <c r="AW36" s="318"/>
      <c r="AX36" s="318"/>
      <c r="AY36" s="318"/>
      <c r="AZ36" s="318"/>
      <c r="BA36" s="318"/>
      <c r="BB36" s="318"/>
      <c r="BC36" s="318"/>
      <c r="BD36" s="318"/>
      <c r="BE36" s="318"/>
      <c r="BF36" s="318"/>
      <c r="BG36" s="318"/>
      <c r="BH36" s="318"/>
      <c r="BI36" s="318"/>
      <c r="BJ36" s="318"/>
      <c r="BK36" s="318"/>
      <c r="BL36" s="318"/>
      <c r="BM36" s="318"/>
      <c r="BN36" s="318"/>
      <c r="BO36" s="318"/>
      <c r="BP36" s="318"/>
      <c r="BQ36" s="318"/>
      <c r="BR36" s="318"/>
      <c r="BS36" s="318"/>
      <c r="BT36" s="318"/>
      <c r="BU36" s="318"/>
      <c r="BV36" s="318"/>
      <c r="BW36" s="318"/>
      <c r="BX36" s="318"/>
      <c r="BY36" s="318"/>
      <c r="BZ36" s="318"/>
      <c r="CA36" s="318"/>
      <c r="CB36" s="318"/>
      <c r="CC36" s="318"/>
      <c r="CD36" s="318"/>
      <c r="CE36" s="318"/>
      <c r="CF36" s="318"/>
      <c r="CG36" s="318"/>
      <c r="CH36" s="318"/>
      <c r="CI36" s="318"/>
      <c r="CJ36" s="318"/>
      <c r="CK36" s="318"/>
      <c r="CL36" s="318"/>
      <c r="CM36" s="318"/>
      <c r="CN36" s="226"/>
      <c r="CO36" s="226"/>
      <c r="CP36" s="226"/>
      <c r="CQ36" s="227"/>
      <c r="CR36" s="224"/>
    </row>
    <row r="37" spans="2:98" ht="11.25" customHeight="1">
      <c r="B37" s="225"/>
      <c r="C37" s="318"/>
      <c r="D37" s="318"/>
      <c r="E37" s="318"/>
      <c r="F37" s="318"/>
      <c r="G37" s="318"/>
      <c r="H37" s="318" t="s">
        <v>45</v>
      </c>
      <c r="I37" s="318"/>
      <c r="J37" s="318"/>
      <c r="K37" s="318"/>
      <c r="L37" s="318"/>
      <c r="M37" s="318"/>
      <c r="N37" s="318"/>
      <c r="O37" s="318" t="s">
        <v>254</v>
      </c>
      <c r="P37" s="318"/>
      <c r="Q37" s="318"/>
      <c r="R37" s="626">
        <f>기계경비총괄표!G5</f>
        <v>37484</v>
      </c>
      <c r="S37" s="626"/>
      <c r="T37" s="318"/>
      <c r="U37" s="318"/>
      <c r="V37" s="318"/>
      <c r="W37" s="318"/>
      <c r="X37" s="318"/>
      <c r="Y37" s="318"/>
      <c r="Z37" s="318"/>
      <c r="AA37" s="318" t="s">
        <v>260</v>
      </c>
      <c r="AB37" s="318"/>
      <c r="AC37" s="626">
        <f>AM34</f>
        <v>13.76</v>
      </c>
      <c r="AD37" s="626"/>
      <c r="AE37" s="318"/>
      <c r="AF37" s="324" t="s">
        <v>349</v>
      </c>
      <c r="AG37" s="626">
        <f>TRUNC(R37/AC37,0)</f>
        <v>2724</v>
      </c>
      <c r="AH37" s="626"/>
      <c r="AI37" s="626"/>
      <c r="AJ37" s="318"/>
      <c r="AK37" s="318"/>
      <c r="AL37" s="318"/>
      <c r="AM37" s="318"/>
      <c r="AN37" s="318"/>
      <c r="AO37" s="318"/>
      <c r="AP37" s="318"/>
      <c r="AQ37" s="318"/>
      <c r="AR37" s="318"/>
      <c r="AS37" s="318"/>
      <c r="AT37" s="318"/>
      <c r="AU37" s="318"/>
      <c r="AV37" s="318"/>
      <c r="AW37" s="318"/>
      <c r="AX37" s="318"/>
      <c r="AY37" s="318"/>
      <c r="AZ37" s="318"/>
      <c r="BA37" s="318"/>
      <c r="BB37" s="318"/>
      <c r="BC37" s="318"/>
      <c r="BD37" s="318"/>
      <c r="BE37" s="318"/>
      <c r="BF37" s="318"/>
      <c r="BG37" s="318"/>
      <c r="BH37" s="318"/>
      <c r="BI37" s="318"/>
      <c r="BJ37" s="318"/>
      <c r="BK37" s="318"/>
      <c r="BL37" s="318"/>
      <c r="BM37" s="318"/>
      <c r="BN37" s="318"/>
      <c r="BO37" s="318"/>
      <c r="BP37" s="318"/>
      <c r="BQ37" s="318"/>
      <c r="BR37" s="318"/>
      <c r="BS37" s="318"/>
      <c r="BT37" s="318"/>
      <c r="BU37" s="318"/>
      <c r="BV37" s="318"/>
      <c r="BW37" s="318"/>
      <c r="BX37" s="318"/>
      <c r="BY37" s="318"/>
      <c r="BZ37" s="318"/>
      <c r="CA37" s="318"/>
      <c r="CB37" s="318"/>
      <c r="CC37" s="318"/>
      <c r="CD37" s="318"/>
      <c r="CE37" s="318"/>
      <c r="CF37" s="318"/>
      <c r="CG37" s="318"/>
      <c r="CH37" s="318"/>
      <c r="CI37" s="318"/>
      <c r="CJ37" s="318"/>
      <c r="CK37" s="318"/>
      <c r="CL37" s="318"/>
      <c r="CM37" s="318"/>
      <c r="CN37" s="226"/>
      <c r="CO37" s="226"/>
      <c r="CP37" s="226"/>
      <c r="CQ37" s="227"/>
      <c r="CR37" s="224"/>
    </row>
    <row r="38" spans="2:98" ht="11.25" customHeight="1">
      <c r="B38" s="225"/>
      <c r="C38" s="318"/>
      <c r="D38" s="318"/>
      <c r="E38" s="318"/>
      <c r="F38" s="318"/>
      <c r="G38" s="318"/>
      <c r="H38" s="324" t="s">
        <v>365</v>
      </c>
      <c r="I38" s="318"/>
      <c r="J38" s="318"/>
      <c r="K38" s="318"/>
      <c r="L38" s="318"/>
      <c r="M38" s="318"/>
      <c r="N38" s="318"/>
      <c r="O38" s="318" t="s">
        <v>254</v>
      </c>
      <c r="P38" s="318"/>
      <c r="Q38" s="318"/>
      <c r="R38" s="626">
        <f>기계경비총괄표!H5</f>
        <v>31887</v>
      </c>
      <c r="S38" s="626"/>
      <c r="T38" s="318"/>
      <c r="U38" s="318"/>
      <c r="V38" s="318"/>
      <c r="W38" s="318"/>
      <c r="X38" s="318"/>
      <c r="Y38" s="318"/>
      <c r="Z38" s="318"/>
      <c r="AA38" s="318" t="s">
        <v>260</v>
      </c>
      <c r="AB38" s="318"/>
      <c r="AC38" s="626">
        <f>AM34</f>
        <v>13.76</v>
      </c>
      <c r="AD38" s="626"/>
      <c r="AE38" s="318"/>
      <c r="AF38" s="324" t="s">
        <v>360</v>
      </c>
      <c r="AG38" s="626">
        <f>TRUNC(R38/AC38,0)</f>
        <v>2317</v>
      </c>
      <c r="AH38" s="626"/>
      <c r="AI38" s="626"/>
      <c r="AJ38" s="318"/>
      <c r="AK38" s="318"/>
      <c r="AL38" s="318"/>
      <c r="AM38" s="318"/>
      <c r="AN38" s="318"/>
      <c r="AO38" s="318"/>
      <c r="AP38" s="318"/>
      <c r="AQ38" s="318"/>
      <c r="AR38" s="318"/>
      <c r="AS38" s="318"/>
      <c r="AT38" s="318"/>
      <c r="AU38" s="318"/>
      <c r="AV38" s="318"/>
      <c r="AW38" s="318"/>
      <c r="AX38" s="318"/>
      <c r="AY38" s="318"/>
      <c r="AZ38" s="318"/>
      <c r="BA38" s="318"/>
      <c r="BB38" s="318"/>
      <c r="BC38" s="318"/>
      <c r="BD38" s="318"/>
      <c r="BE38" s="318"/>
      <c r="BF38" s="318"/>
      <c r="BG38" s="318"/>
      <c r="BH38" s="318"/>
      <c r="BI38" s="318"/>
      <c r="BJ38" s="318"/>
      <c r="BK38" s="318"/>
      <c r="BL38" s="318"/>
      <c r="BM38" s="318"/>
      <c r="BN38" s="318"/>
      <c r="BO38" s="318"/>
      <c r="BP38" s="318"/>
      <c r="BQ38" s="318"/>
      <c r="BR38" s="318"/>
      <c r="BS38" s="318"/>
      <c r="BT38" s="318"/>
      <c r="BU38" s="318"/>
      <c r="BV38" s="318"/>
      <c r="BW38" s="318"/>
      <c r="BX38" s="318"/>
      <c r="BY38" s="318"/>
      <c r="BZ38" s="318"/>
      <c r="CA38" s="318"/>
      <c r="CB38" s="318"/>
      <c r="CC38" s="318"/>
      <c r="CD38" s="318"/>
      <c r="CE38" s="318"/>
      <c r="CF38" s="318"/>
      <c r="CG38" s="318"/>
      <c r="CH38" s="318"/>
      <c r="CI38" s="318"/>
      <c r="CJ38" s="318"/>
      <c r="CK38" s="318"/>
      <c r="CL38" s="318"/>
      <c r="CM38" s="318"/>
      <c r="CN38" s="226"/>
      <c r="CO38" s="226"/>
      <c r="CP38" s="226"/>
      <c r="CQ38" s="227"/>
      <c r="CR38" s="224"/>
    </row>
    <row r="39" spans="2:98" ht="11.25" customHeight="1">
      <c r="B39" s="225"/>
      <c r="C39" s="318"/>
      <c r="D39" s="318"/>
      <c r="E39" s="318"/>
      <c r="F39" s="318"/>
      <c r="G39" s="318"/>
      <c r="H39" s="318" t="s">
        <v>257</v>
      </c>
      <c r="I39" s="318"/>
      <c r="J39" s="318"/>
      <c r="K39" s="318"/>
      <c r="L39" s="318" t="s">
        <v>258</v>
      </c>
      <c r="M39" s="318"/>
      <c r="N39" s="318"/>
      <c r="O39" s="318" t="s">
        <v>254</v>
      </c>
      <c r="P39" s="318"/>
      <c r="Q39" s="318"/>
      <c r="R39" s="318"/>
      <c r="S39" s="318"/>
      <c r="T39" s="318"/>
      <c r="U39" s="318"/>
      <c r="V39" s="318"/>
      <c r="W39" s="318"/>
      <c r="X39" s="318"/>
      <c r="Y39" s="318"/>
      <c r="Z39" s="318"/>
      <c r="AA39" s="318"/>
      <c r="AB39" s="318"/>
      <c r="AC39" s="318"/>
      <c r="AD39" s="318"/>
      <c r="AE39" s="318"/>
      <c r="AF39" s="318"/>
      <c r="AG39" s="318"/>
      <c r="AH39" s="318"/>
      <c r="AI39" s="318"/>
      <c r="AJ39" s="318"/>
      <c r="AK39" s="318"/>
      <c r="AL39" s="318"/>
      <c r="AM39" s="318"/>
      <c r="AN39" s="318"/>
      <c r="AO39" s="318"/>
      <c r="AP39" s="318"/>
      <c r="AQ39" s="318"/>
      <c r="AR39" s="318"/>
      <c r="AS39" s="318"/>
      <c r="AT39" s="318"/>
      <c r="AU39" s="318"/>
      <c r="AV39" s="318"/>
      <c r="AW39" s="318"/>
      <c r="AX39" s="318"/>
      <c r="AY39" s="318"/>
      <c r="AZ39" s="318"/>
      <c r="BA39" s="318"/>
      <c r="BB39" s="318"/>
      <c r="BC39" s="318"/>
      <c r="BD39" s="318"/>
      <c r="BE39" s="318"/>
      <c r="BF39" s="318"/>
      <c r="BG39" s="318"/>
      <c r="BH39" s="318"/>
      <c r="BI39" s="318"/>
      <c r="BJ39" s="318"/>
      <c r="BK39" s="318"/>
      <c r="BL39" s="318"/>
      <c r="BM39" s="318"/>
      <c r="BN39" s="318"/>
      <c r="BO39" s="318"/>
      <c r="BP39" s="318"/>
      <c r="BQ39" s="318"/>
      <c r="BR39" s="318"/>
      <c r="BS39" s="318"/>
      <c r="BT39" s="318"/>
      <c r="BU39" s="318"/>
      <c r="BV39" s="318"/>
      <c r="BW39" s="318"/>
      <c r="BX39" s="318"/>
      <c r="BY39" s="318"/>
      <c r="BZ39" s="318"/>
      <c r="CA39" s="318"/>
      <c r="CB39" s="318"/>
      <c r="CC39" s="318"/>
      <c r="CD39" s="318"/>
      <c r="CE39" s="318"/>
      <c r="CF39" s="318"/>
      <c r="CG39" s="318"/>
      <c r="CH39" s="318"/>
      <c r="CI39" s="318"/>
      <c r="CJ39" s="318"/>
      <c r="CK39" s="318"/>
      <c r="CL39" s="318"/>
      <c r="CM39" s="318"/>
      <c r="CN39" s="226">
        <f>CO39+CP39+CQ39</f>
        <v>9174</v>
      </c>
      <c r="CO39" s="226">
        <f>AG36</f>
        <v>4133</v>
      </c>
      <c r="CP39" s="226">
        <f>AG37</f>
        <v>2724</v>
      </c>
      <c r="CQ39" s="227">
        <f>AG38</f>
        <v>2317</v>
      </c>
      <c r="CR39" s="224"/>
    </row>
    <row r="40" spans="2:98" ht="11.25" customHeight="1">
      <c r="B40" s="225"/>
      <c r="C40" s="318"/>
      <c r="D40" s="318"/>
      <c r="E40" s="318"/>
      <c r="F40" s="318"/>
      <c r="G40" s="318"/>
      <c r="H40" s="318"/>
      <c r="I40" s="318"/>
      <c r="J40" s="318"/>
      <c r="K40" s="318"/>
      <c r="L40" s="318"/>
      <c r="M40" s="318"/>
      <c r="N40" s="318"/>
      <c r="O40" s="318"/>
      <c r="P40" s="318"/>
      <c r="Q40" s="318"/>
      <c r="R40" s="318"/>
      <c r="S40" s="318"/>
      <c r="T40" s="318"/>
      <c r="U40" s="318"/>
      <c r="V40" s="318"/>
      <c r="W40" s="318"/>
      <c r="X40" s="318"/>
      <c r="Y40" s="318"/>
      <c r="Z40" s="318"/>
      <c r="AA40" s="318"/>
      <c r="AB40" s="318"/>
      <c r="AC40" s="318"/>
      <c r="AD40" s="318"/>
      <c r="AE40" s="318"/>
      <c r="AF40" s="318"/>
      <c r="AG40" s="318"/>
      <c r="AH40" s="318"/>
      <c r="AI40" s="318"/>
      <c r="AJ40" s="318"/>
      <c r="AK40" s="318"/>
      <c r="AL40" s="318"/>
      <c r="AM40" s="318"/>
      <c r="AN40" s="318"/>
      <c r="AO40" s="318"/>
      <c r="AP40" s="318"/>
      <c r="AQ40" s="318"/>
      <c r="AR40" s="318"/>
      <c r="AS40" s="318"/>
      <c r="AT40" s="318"/>
      <c r="AU40" s="318"/>
      <c r="AV40" s="318"/>
      <c r="AW40" s="318"/>
      <c r="AX40" s="318"/>
      <c r="AY40" s="318"/>
      <c r="AZ40" s="318"/>
      <c r="BA40" s="318"/>
      <c r="BB40" s="318"/>
      <c r="BC40" s="318"/>
      <c r="BD40" s="318"/>
      <c r="BE40" s="318"/>
      <c r="BF40" s="318"/>
      <c r="BG40" s="318"/>
      <c r="BH40" s="318"/>
      <c r="BI40" s="318"/>
      <c r="BJ40" s="318"/>
      <c r="BK40" s="318"/>
      <c r="BL40" s="318"/>
      <c r="BM40" s="318"/>
      <c r="BN40" s="318"/>
      <c r="BO40" s="318"/>
      <c r="BP40" s="318"/>
      <c r="BQ40" s="318"/>
      <c r="BR40" s="318"/>
      <c r="BS40" s="318"/>
      <c r="BT40" s="318"/>
      <c r="BU40" s="318"/>
      <c r="BV40" s="318"/>
      <c r="BW40" s="318"/>
      <c r="BX40" s="318"/>
      <c r="BY40" s="318"/>
      <c r="BZ40" s="318"/>
      <c r="CA40" s="318"/>
      <c r="CB40" s="318"/>
      <c r="CC40" s="318"/>
      <c r="CD40" s="318"/>
      <c r="CE40" s="318"/>
      <c r="CF40" s="318"/>
      <c r="CG40" s="318"/>
      <c r="CH40" s="318"/>
      <c r="CI40" s="318"/>
      <c r="CJ40" s="318"/>
      <c r="CK40" s="318"/>
      <c r="CL40" s="318"/>
      <c r="CM40" s="318"/>
      <c r="CN40" s="226"/>
      <c r="CO40" s="226"/>
      <c r="CP40" s="226"/>
      <c r="CQ40" s="227"/>
      <c r="CR40" s="224"/>
    </row>
    <row r="41" spans="2:98" ht="12" customHeight="1">
      <c r="B41" s="225"/>
      <c r="C41" s="318"/>
      <c r="D41" s="318"/>
      <c r="E41" s="318"/>
      <c r="F41" s="318"/>
      <c r="G41" s="318"/>
      <c r="H41" s="318"/>
      <c r="I41" s="318"/>
      <c r="J41" s="318"/>
      <c r="K41" s="318"/>
      <c r="L41" s="318"/>
      <c r="M41" s="318"/>
      <c r="N41" s="318"/>
      <c r="O41" s="318"/>
      <c r="P41" s="318"/>
      <c r="Q41" s="318"/>
      <c r="R41" s="318"/>
      <c r="S41" s="318"/>
      <c r="T41" s="318"/>
      <c r="U41" s="318"/>
      <c r="V41" s="318"/>
      <c r="W41" s="318"/>
      <c r="X41" s="318"/>
      <c r="Y41" s="318"/>
      <c r="Z41" s="324" t="s">
        <v>363</v>
      </c>
      <c r="AA41" s="318"/>
      <c r="AB41" s="318"/>
      <c r="AC41" s="318"/>
      <c r="AD41" s="318"/>
      <c r="AE41" s="318"/>
      <c r="AF41" s="318"/>
      <c r="AG41" s="318"/>
      <c r="AH41" s="318"/>
      <c r="AI41" s="318"/>
      <c r="AJ41" s="318"/>
      <c r="AK41" s="318"/>
      <c r="AL41" s="318"/>
      <c r="AM41" s="318"/>
      <c r="AN41" s="318"/>
      <c r="AO41" s="318"/>
      <c r="AP41" s="318"/>
      <c r="AQ41" s="318"/>
      <c r="AR41" s="318"/>
      <c r="AS41" s="318"/>
      <c r="AT41" s="318"/>
      <c r="AU41" s="318"/>
      <c r="AV41" s="318"/>
      <c r="AW41" s="318"/>
      <c r="AX41" s="318"/>
      <c r="AY41" s="318"/>
      <c r="AZ41" s="318"/>
      <c r="BA41" s="318"/>
      <c r="BB41" s="318"/>
      <c r="BC41" s="318"/>
      <c r="BD41" s="318"/>
      <c r="BE41" s="318"/>
      <c r="BF41" s="318"/>
      <c r="BG41" s="318"/>
      <c r="BH41" s="318"/>
      <c r="BI41" s="318"/>
      <c r="BJ41" s="318"/>
      <c r="BK41" s="318"/>
      <c r="BL41" s="318"/>
      <c r="BM41" s="318"/>
      <c r="BN41" s="318"/>
      <c r="BO41" s="318"/>
      <c r="BP41" s="318"/>
      <c r="BQ41" s="318"/>
      <c r="BR41" s="318"/>
      <c r="BS41" s="318"/>
      <c r="BT41" s="318"/>
      <c r="BU41" s="318"/>
      <c r="BV41" s="318"/>
      <c r="BW41" s="318"/>
      <c r="BX41" s="318"/>
      <c r="BY41" s="318"/>
      <c r="BZ41" s="318"/>
      <c r="CA41" s="318"/>
      <c r="CB41" s="318"/>
      <c r="CC41" s="318"/>
      <c r="CD41" s="318"/>
      <c r="CE41" s="318"/>
      <c r="CF41" s="318"/>
      <c r="CG41" s="318"/>
      <c r="CH41" s="318"/>
      <c r="CI41" s="318"/>
      <c r="CJ41" s="318"/>
      <c r="CK41" s="318"/>
      <c r="CL41" s="318"/>
      <c r="CM41" s="318"/>
      <c r="CN41" s="226"/>
      <c r="CO41" s="226"/>
      <c r="CP41" s="226"/>
      <c r="CQ41" s="227"/>
      <c r="CR41" s="224"/>
    </row>
    <row r="42" spans="2:98" s="218" customFormat="1" ht="11.25" customHeight="1">
      <c r="B42" s="229"/>
      <c r="C42" s="322"/>
      <c r="D42" s="649">
        <v>2</v>
      </c>
      <c r="E42" s="649"/>
      <c r="F42" s="649"/>
      <c r="G42" s="322"/>
      <c r="H42" s="650" t="s">
        <v>331</v>
      </c>
      <c r="I42" s="650"/>
      <c r="J42" s="650"/>
      <c r="K42" s="650"/>
      <c r="L42" s="650"/>
      <c r="M42" s="583"/>
      <c r="N42" s="583" t="s">
        <v>254</v>
      </c>
      <c r="O42" s="583"/>
      <c r="P42" s="583" t="s">
        <v>375</v>
      </c>
      <c r="Q42" s="583"/>
      <c r="R42" s="583"/>
      <c r="S42" s="583"/>
      <c r="T42" s="583"/>
      <c r="U42" s="583"/>
      <c r="V42" s="583"/>
      <c r="W42" s="583"/>
      <c r="X42" s="583"/>
      <c r="Y42" s="583"/>
      <c r="Z42" s="583"/>
      <c r="AA42" s="583"/>
      <c r="AB42" s="583"/>
      <c r="AC42" s="583"/>
      <c r="AD42" s="583"/>
      <c r="AE42" s="583"/>
      <c r="AF42" s="583"/>
      <c r="AG42" s="583"/>
      <c r="AH42" s="583"/>
      <c r="AI42" s="583"/>
      <c r="AJ42" s="583"/>
      <c r="AK42" s="583"/>
      <c r="AL42" s="583"/>
      <c r="AM42" s="583"/>
      <c r="AN42" s="583"/>
      <c r="AO42" s="583"/>
      <c r="AP42" s="583"/>
      <c r="AQ42" s="583"/>
      <c r="AR42" s="583"/>
      <c r="AS42" s="583"/>
      <c r="AT42" s="583"/>
      <c r="AU42" s="583"/>
      <c r="AV42" s="583"/>
      <c r="AW42" s="583"/>
      <c r="AX42" s="583"/>
      <c r="AY42" s="583"/>
      <c r="AZ42" s="583"/>
      <c r="BA42" s="583"/>
      <c r="BB42" s="583"/>
      <c r="BC42" s="583"/>
      <c r="BD42" s="583"/>
      <c r="BE42" s="583"/>
      <c r="BF42" s="583"/>
      <c r="BG42" s="583"/>
      <c r="BH42" s="583"/>
      <c r="BI42" s="583"/>
      <c r="BJ42" s="583"/>
      <c r="BK42" s="583"/>
      <c r="BL42" s="583"/>
      <c r="BM42" s="583"/>
      <c r="BN42" s="583"/>
      <c r="BO42" s="583"/>
      <c r="BP42" s="583"/>
      <c r="BQ42" s="583"/>
      <c r="BR42" s="583"/>
      <c r="BS42" s="583"/>
      <c r="BT42" s="583"/>
      <c r="BU42" s="583"/>
      <c r="BV42" s="583"/>
      <c r="BW42" s="583"/>
      <c r="BX42" s="583"/>
      <c r="BY42" s="583"/>
      <c r="BZ42" s="322"/>
      <c r="CA42" s="322"/>
      <c r="CB42" s="322"/>
      <c r="CC42" s="322"/>
      <c r="CD42" s="322"/>
      <c r="CE42" s="322"/>
      <c r="CF42" s="322"/>
      <c r="CG42" s="322"/>
      <c r="CH42" s="322"/>
      <c r="CI42" s="322"/>
      <c r="CJ42" s="322"/>
      <c r="CK42" s="322"/>
      <c r="CL42" s="322"/>
      <c r="CM42" s="322"/>
      <c r="CN42" s="230"/>
      <c r="CO42" s="230"/>
      <c r="CP42" s="230"/>
      <c r="CQ42" s="231"/>
      <c r="CR42" s="232"/>
    </row>
    <row r="43" spans="2:98" ht="11.25" customHeight="1">
      <c r="B43" s="225"/>
      <c r="C43" s="318"/>
      <c r="D43" s="318"/>
      <c r="E43" s="318"/>
      <c r="F43" s="318"/>
      <c r="G43" s="318"/>
      <c r="H43" s="584"/>
      <c r="I43" s="584"/>
      <c r="J43" s="584"/>
      <c r="K43" s="584"/>
      <c r="L43" s="584"/>
      <c r="M43" s="584"/>
      <c r="N43" s="584"/>
      <c r="O43" s="584"/>
      <c r="P43" s="584"/>
      <c r="Q43" s="584"/>
      <c r="R43" s="584"/>
      <c r="S43" s="584"/>
      <c r="T43" s="584"/>
      <c r="U43" s="584"/>
      <c r="V43" s="584"/>
      <c r="W43" s="584"/>
      <c r="X43" s="584"/>
      <c r="Y43" s="584"/>
      <c r="Z43" s="584"/>
      <c r="AA43" s="584"/>
      <c r="AB43" s="584"/>
      <c r="AC43" s="584"/>
      <c r="AD43" s="584"/>
      <c r="AE43" s="584"/>
      <c r="AF43" s="584"/>
      <c r="AG43" s="584"/>
      <c r="AH43" s="584"/>
      <c r="AI43" s="584"/>
      <c r="AJ43" s="584"/>
      <c r="AK43" s="584"/>
      <c r="AL43" s="584"/>
      <c r="AM43" s="584"/>
      <c r="AN43" s="584"/>
      <c r="AO43" s="584"/>
      <c r="AP43" s="584"/>
      <c r="AQ43" s="584"/>
      <c r="AR43" s="584"/>
      <c r="AS43" s="584"/>
      <c r="AT43" s="584"/>
      <c r="AU43" s="584"/>
      <c r="AV43" s="584"/>
      <c r="AW43" s="584"/>
      <c r="AX43" s="584"/>
      <c r="AY43" s="584"/>
      <c r="AZ43" s="584"/>
      <c r="BA43" s="584"/>
      <c r="BB43" s="584"/>
      <c r="BC43" s="584"/>
      <c r="BD43" s="584"/>
      <c r="BE43" s="584"/>
      <c r="BF43" s="584"/>
      <c r="BG43" s="584"/>
      <c r="BH43" s="584"/>
      <c r="BI43" s="584"/>
      <c r="BJ43" s="584"/>
      <c r="BK43" s="584"/>
      <c r="BL43" s="584"/>
      <c r="BM43" s="584"/>
      <c r="BN43" s="584"/>
      <c r="BO43" s="584"/>
      <c r="BP43" s="584"/>
      <c r="BQ43" s="584"/>
      <c r="BR43" s="584"/>
      <c r="BS43" s="584"/>
      <c r="BT43" s="584"/>
      <c r="BU43" s="584"/>
      <c r="BV43" s="584"/>
      <c r="BW43" s="584"/>
      <c r="BX43" s="584"/>
      <c r="BY43" s="584"/>
      <c r="BZ43" s="318"/>
      <c r="CA43" s="318"/>
      <c r="CB43" s="318"/>
      <c r="CC43" s="318"/>
      <c r="CD43" s="318"/>
      <c r="CE43" s="318"/>
      <c r="CF43" s="318"/>
      <c r="CG43" s="318"/>
      <c r="CH43" s="318"/>
      <c r="CI43" s="318"/>
      <c r="CJ43" s="318"/>
      <c r="CK43" s="318"/>
      <c r="CL43" s="318"/>
      <c r="CM43" s="318"/>
      <c r="CN43" s="226"/>
      <c r="CO43" s="226"/>
      <c r="CP43" s="226"/>
      <c r="CQ43" s="227"/>
      <c r="CR43" s="224"/>
    </row>
    <row r="44" spans="2:98" ht="11.25" customHeight="1">
      <c r="B44" s="225"/>
      <c r="C44" s="318"/>
      <c r="D44" s="318"/>
      <c r="E44" s="318"/>
      <c r="F44" s="318"/>
      <c r="G44" s="318" t="s">
        <v>286</v>
      </c>
      <c r="H44" s="584"/>
      <c r="I44" s="584"/>
      <c r="J44" s="584" t="s">
        <v>247</v>
      </c>
      <c r="K44" s="584"/>
      <c r="L44" s="626">
        <v>0.6</v>
      </c>
      <c r="M44" s="626"/>
      <c r="N44" s="584"/>
      <c r="O44" s="584"/>
      <c r="P44" s="584"/>
      <c r="Q44" s="584"/>
      <c r="R44" s="584"/>
      <c r="S44" s="584"/>
      <c r="T44" s="584"/>
      <c r="U44" s="584" t="s">
        <v>283</v>
      </c>
      <c r="V44" s="584"/>
      <c r="W44" s="584" t="s">
        <v>247</v>
      </c>
      <c r="X44" s="584"/>
      <c r="Y44" s="634">
        <v>1</v>
      </c>
      <c r="Z44" s="626"/>
      <c r="AA44" s="585" t="s">
        <v>372</v>
      </c>
      <c r="AB44" s="626">
        <v>1.1499999999999999</v>
      </c>
      <c r="AC44" s="626"/>
      <c r="AD44" s="585" t="s">
        <v>360</v>
      </c>
      <c r="AE44" s="639">
        <f>Y44/AB44</f>
        <v>0.86956521739130443</v>
      </c>
      <c r="AF44" s="639"/>
      <c r="AG44" s="584"/>
      <c r="AH44" s="585" t="s">
        <v>521</v>
      </c>
      <c r="AI44" s="584"/>
      <c r="AJ44" s="634" t="s">
        <v>401</v>
      </c>
      <c r="AK44" s="626"/>
      <c r="AL44" s="626"/>
      <c r="AM44" s="626"/>
      <c r="AN44" s="584"/>
      <c r="AO44" s="584"/>
      <c r="AP44" s="584"/>
      <c r="AQ44" s="584"/>
      <c r="AR44" s="584"/>
      <c r="AS44" s="584"/>
      <c r="AT44" s="584"/>
      <c r="AU44" s="584" t="s">
        <v>246</v>
      </c>
      <c r="AV44" s="584"/>
      <c r="AW44" s="584"/>
      <c r="AX44" s="584" t="s">
        <v>247</v>
      </c>
      <c r="AY44" s="584"/>
      <c r="AZ44" s="641">
        <v>0.87</v>
      </c>
      <c r="BA44" s="641"/>
      <c r="BB44" s="641"/>
      <c r="BC44" s="641"/>
      <c r="BD44" s="641"/>
      <c r="BE44" s="641"/>
      <c r="BF44" s="641"/>
      <c r="BG44" s="584"/>
      <c r="BH44" s="584"/>
      <c r="BI44" s="584"/>
      <c r="BJ44" s="584"/>
      <c r="BK44" s="584" t="s">
        <v>300</v>
      </c>
      <c r="BL44" s="584"/>
      <c r="BM44" s="584" t="s">
        <v>247</v>
      </c>
      <c r="BN44" s="584"/>
      <c r="BO44" s="626">
        <v>1.1000000000000001</v>
      </c>
      <c r="BP44" s="626"/>
      <c r="BQ44" s="626"/>
      <c r="BR44" s="626"/>
      <c r="BS44" s="584"/>
      <c r="BT44" s="584"/>
      <c r="BU44" s="584"/>
      <c r="BV44" s="584"/>
      <c r="BW44" s="584"/>
      <c r="BX44" s="584"/>
      <c r="BY44" s="584"/>
      <c r="BZ44" s="318"/>
      <c r="CA44" s="318"/>
      <c r="CB44" s="318"/>
      <c r="CC44" s="318"/>
      <c r="CD44" s="318"/>
      <c r="CE44" s="318"/>
      <c r="CF44" s="318"/>
      <c r="CG44" s="318"/>
      <c r="CH44" s="318"/>
      <c r="CI44" s="318"/>
      <c r="CJ44" s="318"/>
      <c r="CK44" s="318"/>
      <c r="CL44" s="318"/>
      <c r="CM44" s="318"/>
      <c r="CN44" s="226"/>
      <c r="CO44" s="226"/>
      <c r="CP44" s="226"/>
      <c r="CQ44" s="227"/>
      <c r="CR44" s="224"/>
    </row>
    <row r="45" spans="2:98" ht="11.25" customHeight="1">
      <c r="B45" s="225"/>
      <c r="C45" s="318"/>
      <c r="D45" s="318"/>
      <c r="E45" s="318"/>
      <c r="F45" s="318"/>
      <c r="G45" s="318"/>
      <c r="H45" s="584"/>
      <c r="I45" s="584"/>
      <c r="J45" s="584"/>
      <c r="K45" s="584"/>
      <c r="L45" s="584"/>
      <c r="M45" s="584"/>
      <c r="N45" s="584"/>
      <c r="O45" s="584"/>
      <c r="P45" s="584"/>
      <c r="Q45" s="584"/>
      <c r="R45" s="584"/>
      <c r="S45" s="584"/>
      <c r="T45" s="584"/>
      <c r="U45" s="584"/>
      <c r="V45" s="584"/>
      <c r="W45" s="584"/>
      <c r="X45" s="584"/>
      <c r="Y45" s="584"/>
      <c r="Z45" s="584"/>
      <c r="AA45" s="584"/>
      <c r="AB45" s="584"/>
      <c r="AC45" s="584"/>
      <c r="AD45" s="584"/>
      <c r="AE45" s="584"/>
      <c r="AF45" s="584"/>
      <c r="AG45" s="584"/>
      <c r="AH45" s="584"/>
      <c r="AI45" s="584"/>
      <c r="AJ45" s="584"/>
      <c r="AK45" s="584"/>
      <c r="AL45" s="584"/>
      <c r="AM45" s="584"/>
      <c r="AN45" s="584"/>
      <c r="AO45" s="584"/>
      <c r="AP45" s="584"/>
      <c r="AQ45" s="584"/>
      <c r="AR45" s="584"/>
      <c r="AS45" s="584"/>
      <c r="AT45" s="584"/>
      <c r="AU45" s="584"/>
      <c r="AV45" s="584"/>
      <c r="AW45" s="584"/>
      <c r="AX45" s="584"/>
      <c r="AY45" s="584"/>
      <c r="AZ45" s="584"/>
      <c r="BA45" s="584"/>
      <c r="BB45" s="584"/>
      <c r="BC45" s="584"/>
      <c r="BD45" s="584"/>
      <c r="BE45" s="584"/>
      <c r="BF45" s="584"/>
      <c r="BG45" s="584"/>
      <c r="BH45" s="584"/>
      <c r="BI45" s="584"/>
      <c r="BJ45" s="584"/>
      <c r="BK45" s="584"/>
      <c r="BL45" s="584"/>
      <c r="BM45" s="584"/>
      <c r="BN45" s="584"/>
      <c r="BO45" s="584"/>
      <c r="BP45" s="584"/>
      <c r="BQ45" s="584"/>
      <c r="BR45" s="584"/>
      <c r="BS45" s="584"/>
      <c r="BT45" s="584"/>
      <c r="BU45" s="584"/>
      <c r="BV45" s="584"/>
      <c r="BW45" s="584"/>
      <c r="BX45" s="584"/>
      <c r="BY45" s="584"/>
      <c r="BZ45" s="318"/>
      <c r="CA45" s="318"/>
      <c r="CB45" s="318"/>
      <c r="CC45" s="318"/>
      <c r="CD45" s="318"/>
      <c r="CE45" s="318"/>
      <c r="CF45" s="318"/>
      <c r="CG45" s="318"/>
      <c r="CH45" s="318"/>
      <c r="CI45" s="318"/>
      <c r="CJ45" s="318"/>
      <c r="CK45" s="318"/>
      <c r="CL45" s="318"/>
      <c r="CM45" s="318"/>
      <c r="CN45" s="226"/>
      <c r="CO45" s="226"/>
      <c r="CP45" s="226"/>
      <c r="CQ45" s="227"/>
      <c r="CR45" s="224"/>
    </row>
    <row r="46" spans="2:98" ht="11.25" customHeight="1">
      <c r="B46" s="225"/>
      <c r="C46" s="318"/>
      <c r="D46" s="318"/>
      <c r="E46" s="318"/>
      <c r="F46" s="318"/>
      <c r="G46" s="318" t="s">
        <v>287</v>
      </c>
      <c r="H46" s="584"/>
      <c r="I46" s="584"/>
      <c r="J46" s="584" t="s">
        <v>247</v>
      </c>
      <c r="K46" s="584"/>
      <c r="L46" s="626">
        <v>0.85</v>
      </c>
      <c r="M46" s="626"/>
      <c r="N46" s="585" t="s">
        <v>325</v>
      </c>
      <c r="O46" s="584"/>
      <c r="P46" s="584"/>
      <c r="Q46" s="584"/>
      <c r="R46" s="584"/>
      <c r="S46" s="584"/>
      <c r="T46" s="584"/>
      <c r="U46" s="584" t="s">
        <v>288</v>
      </c>
      <c r="V46" s="584"/>
      <c r="W46" s="584"/>
      <c r="X46" s="584"/>
      <c r="Y46" s="584" t="s">
        <v>247</v>
      </c>
      <c r="Z46" s="584"/>
      <c r="AA46" s="626">
        <v>20</v>
      </c>
      <c r="AB46" s="626"/>
      <c r="AC46" s="626"/>
      <c r="AD46" s="584" t="s">
        <v>301</v>
      </c>
      <c r="AE46" s="584"/>
      <c r="AF46" s="584"/>
      <c r="AG46" s="584" t="s">
        <v>245</v>
      </c>
      <c r="AH46" s="626">
        <v>135</v>
      </c>
      <c r="AI46" s="626"/>
      <c r="AJ46" s="626"/>
      <c r="AK46" s="626"/>
      <c r="AL46" s="626"/>
      <c r="AM46" s="626"/>
      <c r="AN46" s="626"/>
      <c r="AO46" s="584" t="s">
        <v>303</v>
      </c>
      <c r="AP46" s="584"/>
      <c r="AQ46" s="584" t="s">
        <v>246</v>
      </c>
      <c r="AR46" s="584"/>
      <c r="AS46" s="584"/>
      <c r="AT46" s="584"/>
      <c r="AU46" s="584"/>
      <c r="AV46" s="584"/>
      <c r="AW46" s="584"/>
      <c r="AX46" s="584"/>
      <c r="AY46" s="584"/>
      <c r="AZ46" s="584"/>
      <c r="BA46" s="584"/>
      <c r="BB46" s="584"/>
      <c r="BC46" s="584"/>
      <c r="BD46" s="584"/>
      <c r="BE46" s="584"/>
      <c r="BF46" s="584"/>
      <c r="BG46" s="584"/>
      <c r="BH46" s="584"/>
      <c r="BI46" s="584"/>
      <c r="BJ46" s="584"/>
      <c r="BK46" s="584"/>
      <c r="BL46" s="584"/>
      <c r="BM46" s="584"/>
      <c r="BN46" s="584"/>
      <c r="BO46" s="584"/>
      <c r="BP46" s="584"/>
      <c r="BQ46" s="584"/>
      <c r="BR46" s="584"/>
      <c r="BS46" s="584"/>
      <c r="BT46" s="584"/>
      <c r="BU46" s="584"/>
      <c r="BV46" s="584"/>
      <c r="BW46" s="584"/>
      <c r="BX46" s="584"/>
      <c r="BY46" s="584"/>
      <c r="BZ46" s="318"/>
      <c r="CA46" s="318"/>
      <c r="CB46" s="318"/>
      <c r="CC46" s="318"/>
      <c r="CD46" s="318"/>
      <c r="CE46" s="318"/>
      <c r="CF46" s="318"/>
      <c r="CG46" s="318"/>
      <c r="CH46" s="318"/>
      <c r="CI46" s="318"/>
      <c r="CJ46" s="318"/>
      <c r="CK46" s="318"/>
      <c r="CL46" s="318"/>
      <c r="CM46" s="318"/>
      <c r="CN46" s="226"/>
      <c r="CO46" s="226"/>
      <c r="CP46" s="226"/>
      <c r="CQ46" s="227"/>
      <c r="CR46" s="224"/>
      <c r="CT46" s="130" t="s">
        <v>519</v>
      </c>
    </row>
    <row r="47" spans="2:98" ht="11.25" customHeight="1">
      <c r="B47" s="225"/>
      <c r="C47" s="318"/>
      <c r="D47" s="318"/>
      <c r="E47" s="318"/>
      <c r="F47" s="318"/>
      <c r="G47" s="318"/>
      <c r="H47" s="584"/>
      <c r="I47" s="584"/>
      <c r="J47" s="584"/>
      <c r="K47" s="584"/>
      <c r="L47" s="584"/>
      <c r="M47" s="584"/>
      <c r="N47" s="584"/>
      <c r="O47" s="584"/>
      <c r="P47" s="584"/>
      <c r="Q47" s="584"/>
      <c r="R47" s="584"/>
      <c r="S47" s="584"/>
      <c r="T47" s="584"/>
      <c r="U47" s="584"/>
      <c r="V47" s="584"/>
      <c r="W47" s="584"/>
      <c r="X47" s="584"/>
      <c r="Y47" s="584"/>
      <c r="Z47" s="584"/>
      <c r="AA47" s="584"/>
      <c r="AB47" s="584"/>
      <c r="AC47" s="584"/>
      <c r="AD47" s="584"/>
      <c r="AE47" s="584"/>
      <c r="AF47" s="584"/>
      <c r="AG47" s="584"/>
      <c r="AH47" s="584"/>
      <c r="AI47" s="584"/>
      <c r="AJ47" s="584"/>
      <c r="AK47" s="584"/>
      <c r="AL47" s="584"/>
      <c r="AM47" s="584"/>
      <c r="AN47" s="584"/>
      <c r="AO47" s="584"/>
      <c r="AP47" s="584"/>
      <c r="AQ47" s="584"/>
      <c r="AR47" s="584"/>
      <c r="AS47" s="584"/>
      <c r="AT47" s="584"/>
      <c r="AU47" s="584"/>
      <c r="AV47" s="584"/>
      <c r="AW47" s="584"/>
      <c r="AX47" s="584"/>
      <c r="AY47" s="584"/>
      <c r="AZ47" s="584"/>
      <c r="BA47" s="584"/>
      <c r="BB47" s="584"/>
      <c r="BC47" s="584"/>
      <c r="BD47" s="584"/>
      <c r="BE47" s="584"/>
      <c r="BF47" s="584"/>
      <c r="BG47" s="584"/>
      <c r="BH47" s="584"/>
      <c r="BI47" s="584"/>
      <c r="BJ47" s="584"/>
      <c r="BK47" s="584"/>
      <c r="BL47" s="584"/>
      <c r="BM47" s="584"/>
      <c r="BN47" s="584"/>
      <c r="BO47" s="584"/>
      <c r="BP47" s="584"/>
      <c r="BQ47" s="584"/>
      <c r="BR47" s="584"/>
      <c r="BS47" s="584"/>
      <c r="BT47" s="584"/>
      <c r="BU47" s="584"/>
      <c r="BV47" s="584"/>
      <c r="BW47" s="584"/>
      <c r="BX47" s="584"/>
      <c r="BY47" s="584"/>
      <c r="BZ47" s="318"/>
      <c r="CA47" s="318"/>
      <c r="CB47" s="318"/>
      <c r="CC47" s="318"/>
      <c r="CD47" s="318"/>
      <c r="CE47" s="318"/>
      <c r="CF47" s="318"/>
      <c r="CG47" s="318"/>
      <c r="CH47" s="318"/>
      <c r="CI47" s="318"/>
      <c r="CJ47" s="318"/>
      <c r="CK47" s="318"/>
      <c r="CL47" s="318"/>
      <c r="CM47" s="318"/>
      <c r="CN47" s="226"/>
      <c r="CO47" s="226"/>
      <c r="CP47" s="226"/>
      <c r="CQ47" s="227"/>
      <c r="CR47" s="224"/>
    </row>
    <row r="48" spans="2:98" ht="11.25" customHeight="1">
      <c r="B48" s="225"/>
      <c r="C48" s="318"/>
      <c r="D48" s="318"/>
      <c r="E48" s="318"/>
      <c r="F48" s="318"/>
      <c r="G48" s="318" t="s">
        <v>255</v>
      </c>
      <c r="H48" s="584"/>
      <c r="I48" s="584" t="s">
        <v>247</v>
      </c>
      <c r="J48" s="584" t="s">
        <v>245</v>
      </c>
      <c r="K48" s="584" t="str">
        <f>TEXT(3600,"#,##0.#######")</f>
        <v>3,600.</v>
      </c>
      <c r="L48" s="584"/>
      <c r="M48" s="584"/>
      <c r="N48" s="584"/>
      <c r="O48" s="584"/>
      <c r="P48" s="584" t="s">
        <v>73</v>
      </c>
      <c r="Q48" s="584"/>
      <c r="R48" s="584" t="s">
        <v>286</v>
      </c>
      <c r="S48" s="584"/>
      <c r="T48" s="584" t="s">
        <v>73</v>
      </c>
      <c r="U48" s="584"/>
      <c r="V48" s="584" t="s">
        <v>300</v>
      </c>
      <c r="W48" s="584" t="s">
        <v>73</v>
      </c>
      <c r="X48" s="584"/>
      <c r="Y48" s="584" t="s">
        <v>283</v>
      </c>
      <c r="Z48" s="584" t="s">
        <v>73</v>
      </c>
      <c r="AA48" s="584"/>
      <c r="AB48" s="584" t="s">
        <v>287</v>
      </c>
      <c r="AC48" s="584"/>
      <c r="AD48" s="584" t="s">
        <v>246</v>
      </c>
      <c r="AE48" s="584"/>
      <c r="AF48" s="626" t="s">
        <v>260</v>
      </c>
      <c r="AG48" s="626"/>
      <c r="AH48" s="626"/>
      <c r="AI48" s="584"/>
      <c r="AJ48" s="584"/>
      <c r="AK48" s="584" t="s">
        <v>246</v>
      </c>
      <c r="AL48" s="584"/>
      <c r="AM48" s="584"/>
      <c r="AN48" s="584"/>
      <c r="AO48" s="584" t="s">
        <v>288</v>
      </c>
      <c r="AP48" s="584"/>
      <c r="AQ48" s="584"/>
      <c r="AR48" s="584"/>
      <c r="AS48" s="584" t="s">
        <v>247</v>
      </c>
      <c r="AT48" s="584"/>
      <c r="AU48" s="626" t="str">
        <f>TEXT(ROUND((K48*L44*BO44*AZ44*L46)/AA46,2),"#,##0.#######")</f>
        <v>87.85</v>
      </c>
      <c r="AV48" s="626"/>
      <c r="AW48" s="626"/>
      <c r="AX48" s="626"/>
      <c r="AY48" s="626"/>
      <c r="AZ48" s="626"/>
      <c r="BA48" s="626"/>
      <c r="BB48" s="584"/>
      <c r="BC48" s="584" t="s">
        <v>262</v>
      </c>
      <c r="BD48" s="584"/>
      <c r="BE48" s="584" t="s">
        <v>260</v>
      </c>
      <c r="BF48" s="584" t="s">
        <v>240</v>
      </c>
      <c r="BG48" s="584"/>
      <c r="BH48" s="584"/>
      <c r="BI48" s="584"/>
      <c r="BJ48" s="584"/>
      <c r="BK48" s="584"/>
      <c r="BL48" s="584"/>
      <c r="BM48" s="584"/>
      <c r="BN48" s="584"/>
      <c r="BO48" s="584"/>
      <c r="BP48" s="584"/>
      <c r="BQ48" s="584"/>
      <c r="BR48" s="584"/>
      <c r="BS48" s="584"/>
      <c r="BT48" s="584"/>
      <c r="BU48" s="584"/>
      <c r="BV48" s="584"/>
      <c r="BW48" s="584"/>
      <c r="BX48" s="584"/>
      <c r="BY48" s="584"/>
      <c r="BZ48" s="318"/>
      <c r="CA48" s="318"/>
      <c r="CB48" s="318"/>
      <c r="CC48" s="318"/>
      <c r="CD48" s="318"/>
      <c r="CE48" s="318"/>
      <c r="CF48" s="318"/>
      <c r="CG48" s="318"/>
      <c r="CH48" s="318"/>
      <c r="CI48" s="318"/>
      <c r="CJ48" s="318"/>
      <c r="CK48" s="318"/>
      <c r="CL48" s="318"/>
      <c r="CM48" s="318"/>
      <c r="CN48" s="226"/>
      <c r="CO48" s="226"/>
      <c r="CP48" s="226"/>
      <c r="CQ48" s="227"/>
      <c r="CR48" s="224"/>
      <c r="CT48" s="130" t="s">
        <v>520</v>
      </c>
    </row>
    <row r="49" spans="2:96" ht="11.25" customHeight="1">
      <c r="B49" s="225"/>
      <c r="C49" s="318"/>
      <c r="D49" s="318"/>
      <c r="E49" s="318"/>
      <c r="F49" s="318"/>
      <c r="G49" s="318"/>
      <c r="H49" s="584"/>
      <c r="I49" s="584"/>
      <c r="J49" s="584"/>
      <c r="K49" s="584"/>
      <c r="L49" s="584"/>
      <c r="M49" s="584"/>
      <c r="N49" s="584"/>
      <c r="O49" s="584"/>
      <c r="P49" s="584"/>
      <c r="Q49" s="584"/>
      <c r="R49" s="584"/>
      <c r="S49" s="584"/>
      <c r="T49" s="584"/>
      <c r="U49" s="584"/>
      <c r="V49" s="584"/>
      <c r="W49" s="584"/>
      <c r="X49" s="584"/>
      <c r="Y49" s="584"/>
      <c r="Z49" s="584"/>
      <c r="AA49" s="584"/>
      <c r="AB49" s="584"/>
      <c r="AC49" s="584"/>
      <c r="AD49" s="584"/>
      <c r="AE49" s="584"/>
      <c r="AF49" s="584"/>
      <c r="AG49" s="584"/>
      <c r="AH49" s="584"/>
      <c r="AI49" s="584"/>
      <c r="AJ49" s="584"/>
      <c r="AK49" s="584"/>
      <c r="AL49" s="584"/>
      <c r="AM49" s="584"/>
      <c r="AN49" s="584"/>
      <c r="AO49" s="584"/>
      <c r="AP49" s="584"/>
      <c r="AQ49" s="584"/>
      <c r="AR49" s="584"/>
      <c r="AS49" s="584"/>
      <c r="AT49" s="584"/>
      <c r="AU49" s="584"/>
      <c r="AV49" s="584"/>
      <c r="AW49" s="584"/>
      <c r="AX49" s="584"/>
      <c r="AY49" s="584"/>
      <c r="AZ49" s="584"/>
      <c r="BA49" s="584"/>
      <c r="BB49" s="584"/>
      <c r="BC49" s="584"/>
      <c r="BD49" s="584"/>
      <c r="BE49" s="584"/>
      <c r="BF49" s="584"/>
      <c r="BG49" s="584"/>
      <c r="BH49" s="584"/>
      <c r="BI49" s="584"/>
      <c r="BJ49" s="584"/>
      <c r="BK49" s="584"/>
      <c r="BL49" s="584"/>
      <c r="BM49" s="584"/>
      <c r="BN49" s="584"/>
      <c r="BO49" s="584"/>
      <c r="BP49" s="584"/>
      <c r="BQ49" s="584"/>
      <c r="BR49" s="584"/>
      <c r="BS49" s="584"/>
      <c r="BT49" s="584"/>
      <c r="BU49" s="584"/>
      <c r="BV49" s="584"/>
      <c r="BW49" s="584"/>
      <c r="BX49" s="584"/>
      <c r="BY49" s="584"/>
      <c r="BZ49" s="318"/>
      <c r="CA49" s="318"/>
      <c r="CB49" s="318"/>
      <c r="CC49" s="318"/>
      <c r="CD49" s="318"/>
      <c r="CE49" s="318"/>
      <c r="CF49" s="318"/>
      <c r="CG49" s="318"/>
      <c r="CH49" s="318"/>
      <c r="CI49" s="318"/>
      <c r="CJ49" s="318"/>
      <c r="CK49" s="318"/>
      <c r="CL49" s="318"/>
      <c r="CM49" s="318"/>
      <c r="CN49" s="226"/>
      <c r="CO49" s="226"/>
      <c r="CP49" s="226"/>
      <c r="CQ49" s="227"/>
      <c r="CR49" s="224"/>
    </row>
    <row r="50" spans="2:96" ht="11.25" customHeight="1">
      <c r="B50" s="225"/>
      <c r="C50" s="318"/>
      <c r="D50" s="318"/>
      <c r="E50" s="318"/>
      <c r="F50" s="318"/>
      <c r="G50" s="318"/>
      <c r="H50" s="584" t="s">
        <v>44</v>
      </c>
      <c r="I50" s="584"/>
      <c r="J50" s="584"/>
      <c r="K50" s="584"/>
      <c r="L50" s="584"/>
      <c r="M50" s="584"/>
      <c r="N50" s="584"/>
      <c r="O50" s="584" t="s">
        <v>254</v>
      </c>
      <c r="P50" s="584"/>
      <c r="Q50" s="584"/>
      <c r="R50" s="626">
        <f>기계경비총괄표!F6</f>
        <v>56874</v>
      </c>
      <c r="S50" s="626"/>
      <c r="T50" s="626"/>
      <c r="U50" s="584"/>
      <c r="V50" s="584"/>
      <c r="W50" s="584"/>
      <c r="X50" s="584"/>
      <c r="Y50" s="584"/>
      <c r="Z50" s="584"/>
      <c r="AA50" s="584" t="s">
        <v>260</v>
      </c>
      <c r="AB50" s="584"/>
      <c r="AC50" s="626" t="str">
        <f>TEXT(AU48,"#,##0.#######")</f>
        <v>87.85</v>
      </c>
      <c r="AD50" s="626"/>
      <c r="AE50" s="584"/>
      <c r="AF50" s="585" t="s">
        <v>360</v>
      </c>
      <c r="AG50" s="626">
        <f>TRUNC((R50/AC50),0)</f>
        <v>647</v>
      </c>
      <c r="AH50" s="626"/>
      <c r="AI50" s="626"/>
      <c r="AJ50" s="584"/>
      <c r="AK50" s="584"/>
      <c r="AL50" s="584"/>
      <c r="AM50" s="584"/>
      <c r="AN50" s="584"/>
      <c r="AO50" s="584"/>
      <c r="AP50" s="584"/>
      <c r="AQ50" s="584"/>
      <c r="AR50" s="584"/>
      <c r="AS50" s="584"/>
      <c r="AT50" s="584"/>
      <c r="AU50" s="584"/>
      <c r="AV50" s="584"/>
      <c r="AW50" s="584"/>
      <c r="AX50" s="584"/>
      <c r="AY50" s="584"/>
      <c r="AZ50" s="584"/>
      <c r="BA50" s="584"/>
      <c r="BB50" s="584"/>
      <c r="BC50" s="584"/>
      <c r="BD50" s="584"/>
      <c r="BE50" s="584"/>
      <c r="BF50" s="584"/>
      <c r="BG50" s="584"/>
      <c r="BH50" s="584"/>
      <c r="BI50" s="584"/>
      <c r="BJ50" s="584"/>
      <c r="BK50" s="584"/>
      <c r="BL50" s="584"/>
      <c r="BM50" s="584"/>
      <c r="BN50" s="584"/>
      <c r="BO50" s="584"/>
      <c r="BP50" s="584"/>
      <c r="BQ50" s="584"/>
      <c r="BR50" s="584"/>
      <c r="BS50" s="584"/>
      <c r="BT50" s="584"/>
      <c r="BU50" s="584"/>
      <c r="BV50" s="584"/>
      <c r="BW50" s="584"/>
      <c r="BX50" s="584"/>
      <c r="BY50" s="584"/>
      <c r="BZ50" s="318"/>
      <c r="CA50" s="318"/>
      <c r="CB50" s="318"/>
      <c r="CC50" s="318"/>
      <c r="CD50" s="318"/>
      <c r="CE50" s="318"/>
      <c r="CF50" s="318"/>
      <c r="CG50" s="318"/>
      <c r="CH50" s="318"/>
      <c r="CI50" s="318"/>
      <c r="CJ50" s="318"/>
      <c r="CK50" s="318"/>
      <c r="CL50" s="318"/>
      <c r="CM50" s="318"/>
      <c r="CN50" s="226"/>
      <c r="CO50" s="226"/>
      <c r="CP50" s="226"/>
      <c r="CQ50" s="227"/>
      <c r="CR50" s="224"/>
    </row>
    <row r="51" spans="2:96" ht="11.25" customHeight="1">
      <c r="B51" s="225"/>
      <c r="C51" s="318"/>
      <c r="D51" s="318"/>
      <c r="E51" s="318"/>
      <c r="F51" s="318"/>
      <c r="G51" s="318"/>
      <c r="H51" s="584" t="s">
        <v>45</v>
      </c>
      <c r="I51" s="584"/>
      <c r="J51" s="584"/>
      <c r="K51" s="584"/>
      <c r="L51" s="584"/>
      <c r="M51" s="584"/>
      <c r="N51" s="584"/>
      <c r="O51" s="584" t="s">
        <v>254</v>
      </c>
      <c r="P51" s="584"/>
      <c r="Q51" s="584"/>
      <c r="R51" s="626">
        <f>기계경비총괄표!G6</f>
        <v>16986</v>
      </c>
      <c r="S51" s="626"/>
      <c r="T51" s="626"/>
      <c r="U51" s="584"/>
      <c r="V51" s="584"/>
      <c r="W51" s="584"/>
      <c r="X51" s="584"/>
      <c r="Y51" s="584"/>
      <c r="Z51" s="584"/>
      <c r="AA51" s="584" t="s">
        <v>260</v>
      </c>
      <c r="AB51" s="584"/>
      <c r="AC51" s="626" t="str">
        <f>TEXT(AU48,"#,##0.#######")</f>
        <v>87.85</v>
      </c>
      <c r="AD51" s="626"/>
      <c r="AE51" s="584"/>
      <c r="AF51" s="585" t="s">
        <v>349</v>
      </c>
      <c r="AG51" s="626">
        <f>TRUNC((R51/AC51),0)</f>
        <v>193</v>
      </c>
      <c r="AH51" s="626"/>
      <c r="AI51" s="626"/>
      <c r="AJ51" s="584"/>
      <c r="AK51" s="584"/>
      <c r="AL51" s="584"/>
      <c r="AM51" s="584"/>
      <c r="AN51" s="584"/>
      <c r="AO51" s="584"/>
      <c r="AP51" s="584"/>
      <c r="AQ51" s="584"/>
      <c r="AR51" s="584"/>
      <c r="AS51" s="584"/>
      <c r="AT51" s="584"/>
      <c r="AU51" s="584"/>
      <c r="AV51" s="584"/>
      <c r="AW51" s="584"/>
      <c r="AX51" s="584"/>
      <c r="AY51" s="584"/>
      <c r="AZ51" s="584"/>
      <c r="BA51" s="584"/>
      <c r="BB51" s="584"/>
      <c r="BC51" s="584"/>
      <c r="BD51" s="584"/>
      <c r="BE51" s="584"/>
      <c r="BF51" s="584"/>
      <c r="BG51" s="584"/>
      <c r="BH51" s="584"/>
      <c r="BI51" s="584"/>
      <c r="BJ51" s="584"/>
      <c r="BK51" s="584"/>
      <c r="BL51" s="584"/>
      <c r="BM51" s="584"/>
      <c r="BN51" s="584"/>
      <c r="BO51" s="584"/>
      <c r="BP51" s="584"/>
      <c r="BQ51" s="584"/>
      <c r="BR51" s="584"/>
      <c r="BS51" s="584"/>
      <c r="BT51" s="584"/>
      <c r="BU51" s="584"/>
      <c r="BV51" s="584"/>
      <c r="BW51" s="584"/>
      <c r="BX51" s="584"/>
      <c r="BY51" s="584"/>
      <c r="BZ51" s="318"/>
      <c r="CA51" s="318"/>
      <c r="CB51" s="318"/>
      <c r="CC51" s="318"/>
      <c r="CD51" s="318"/>
      <c r="CE51" s="318"/>
      <c r="CF51" s="318"/>
      <c r="CG51" s="318"/>
      <c r="CH51" s="318"/>
      <c r="CI51" s="318"/>
      <c r="CJ51" s="318"/>
      <c r="CK51" s="318"/>
      <c r="CL51" s="318"/>
      <c r="CM51" s="318"/>
      <c r="CN51" s="226"/>
      <c r="CO51" s="226"/>
      <c r="CP51" s="226"/>
      <c r="CQ51" s="227"/>
      <c r="CR51" s="224"/>
    </row>
    <row r="52" spans="2:96" ht="11.25" customHeight="1">
      <c r="B52" s="225"/>
      <c r="C52" s="318"/>
      <c r="D52" s="318"/>
      <c r="E52" s="318"/>
      <c r="F52" s="318"/>
      <c r="G52" s="318"/>
      <c r="H52" s="584" t="s">
        <v>256</v>
      </c>
      <c r="I52" s="584"/>
      <c r="J52" s="584"/>
      <c r="K52" s="584"/>
      <c r="L52" s="584" t="s">
        <v>250</v>
      </c>
      <c r="M52" s="584"/>
      <c r="N52" s="584"/>
      <c r="O52" s="584" t="s">
        <v>254</v>
      </c>
      <c r="P52" s="584"/>
      <c r="Q52" s="584"/>
      <c r="R52" s="626">
        <f>기계경비총괄표!H6</f>
        <v>25680</v>
      </c>
      <c r="S52" s="626"/>
      <c r="T52" s="626"/>
      <c r="U52" s="584"/>
      <c r="V52" s="584"/>
      <c r="W52" s="584"/>
      <c r="X52" s="584"/>
      <c r="Y52" s="584"/>
      <c r="Z52" s="584"/>
      <c r="AA52" s="584" t="s">
        <v>260</v>
      </c>
      <c r="AB52" s="584"/>
      <c r="AC52" s="626" t="str">
        <f>TEXT(AU48,"#,##0.#######")</f>
        <v>87.85</v>
      </c>
      <c r="AD52" s="626"/>
      <c r="AE52" s="584"/>
      <c r="AF52" s="585" t="s">
        <v>360</v>
      </c>
      <c r="AG52" s="626">
        <f>TRUNC((R52/AC52),0)</f>
        <v>292</v>
      </c>
      <c r="AH52" s="626"/>
      <c r="AI52" s="626"/>
      <c r="AJ52" s="584"/>
      <c r="AK52" s="584"/>
      <c r="AL52" s="584"/>
      <c r="AM52" s="584"/>
      <c r="AN52" s="584"/>
      <c r="AO52" s="584"/>
      <c r="AP52" s="584"/>
      <c r="AQ52" s="584"/>
      <c r="AR52" s="584"/>
      <c r="AS52" s="584"/>
      <c r="AT52" s="584"/>
      <c r="AU52" s="584"/>
      <c r="AV52" s="584"/>
      <c r="AW52" s="584"/>
      <c r="AX52" s="584"/>
      <c r="AY52" s="584"/>
      <c r="AZ52" s="584"/>
      <c r="BA52" s="584"/>
      <c r="BB52" s="584"/>
      <c r="BC52" s="584"/>
      <c r="BD52" s="584"/>
      <c r="BE52" s="584"/>
      <c r="BF52" s="584"/>
      <c r="BG52" s="584"/>
      <c r="BH52" s="584"/>
      <c r="BI52" s="584"/>
      <c r="BJ52" s="584"/>
      <c r="BK52" s="584"/>
      <c r="BL52" s="584"/>
      <c r="BM52" s="584"/>
      <c r="BN52" s="584"/>
      <c r="BO52" s="584"/>
      <c r="BP52" s="584"/>
      <c r="BQ52" s="584"/>
      <c r="BR52" s="584"/>
      <c r="BS52" s="584"/>
      <c r="BT52" s="584"/>
      <c r="BU52" s="584"/>
      <c r="BV52" s="584"/>
      <c r="BW52" s="584"/>
      <c r="BX52" s="584"/>
      <c r="BY52" s="584"/>
      <c r="BZ52" s="318"/>
      <c r="CA52" s="318"/>
      <c r="CB52" s="318"/>
      <c r="CC52" s="318"/>
      <c r="CD52" s="318"/>
      <c r="CE52" s="318"/>
      <c r="CF52" s="318"/>
      <c r="CG52" s="318"/>
      <c r="CH52" s="318"/>
      <c r="CI52" s="318"/>
      <c r="CJ52" s="318"/>
      <c r="CK52" s="318"/>
      <c r="CL52" s="318"/>
      <c r="CM52" s="318"/>
      <c r="CN52" s="226"/>
      <c r="CO52" s="226"/>
      <c r="CP52" s="226"/>
      <c r="CQ52" s="227"/>
      <c r="CR52" s="224"/>
    </row>
    <row r="53" spans="2:96" ht="11.25" customHeight="1">
      <c r="B53" s="225"/>
      <c r="C53" s="318"/>
      <c r="D53" s="318"/>
      <c r="E53" s="318"/>
      <c r="F53" s="318"/>
      <c r="G53" s="318"/>
      <c r="H53" s="318" t="s">
        <v>257</v>
      </c>
      <c r="I53" s="318"/>
      <c r="J53" s="318"/>
      <c r="K53" s="318"/>
      <c r="L53" s="318" t="s">
        <v>258</v>
      </c>
      <c r="M53" s="318"/>
      <c r="N53" s="318"/>
      <c r="O53" s="318" t="s">
        <v>254</v>
      </c>
      <c r="P53" s="318"/>
      <c r="Q53" s="318"/>
      <c r="R53" s="318"/>
      <c r="S53" s="318"/>
      <c r="T53" s="318"/>
      <c r="U53" s="318"/>
      <c r="V53" s="318"/>
      <c r="W53" s="318"/>
      <c r="X53" s="318"/>
      <c r="Y53" s="318"/>
      <c r="Z53" s="318"/>
      <c r="AA53" s="318"/>
      <c r="AB53" s="318"/>
      <c r="AC53" s="318"/>
      <c r="AD53" s="318"/>
      <c r="AE53" s="318"/>
      <c r="AF53" s="318"/>
      <c r="AG53" s="318"/>
      <c r="AH53" s="318"/>
      <c r="AI53" s="626"/>
      <c r="AJ53" s="626"/>
      <c r="AK53" s="626"/>
      <c r="AL53" s="626"/>
      <c r="AM53" s="626"/>
      <c r="AN53" s="626"/>
      <c r="AO53" s="626"/>
      <c r="AP53" s="626"/>
      <c r="AQ53" s="626"/>
      <c r="AR53" s="318"/>
      <c r="AS53" s="318"/>
      <c r="AT53" s="318"/>
      <c r="AU53" s="318"/>
      <c r="AV53" s="318"/>
      <c r="AW53" s="318"/>
      <c r="AX53" s="318"/>
      <c r="AY53" s="318"/>
      <c r="AZ53" s="318"/>
      <c r="BA53" s="318"/>
      <c r="BB53" s="318"/>
      <c r="BC53" s="318"/>
      <c r="BD53" s="318"/>
      <c r="BE53" s="318"/>
      <c r="BF53" s="318"/>
      <c r="BG53" s="318"/>
      <c r="BH53" s="318"/>
      <c r="BI53" s="318"/>
      <c r="BJ53" s="318"/>
      <c r="BK53" s="318"/>
      <c r="BL53" s="318"/>
      <c r="BM53" s="318"/>
      <c r="BN53" s="318"/>
      <c r="BO53" s="318"/>
      <c r="BP53" s="318"/>
      <c r="BQ53" s="318"/>
      <c r="BR53" s="318"/>
      <c r="BS53" s="318"/>
      <c r="BT53" s="318"/>
      <c r="BU53" s="318"/>
      <c r="BV53" s="318"/>
      <c r="BW53" s="318"/>
      <c r="BX53" s="318"/>
      <c r="BY53" s="318"/>
      <c r="BZ53" s="318"/>
      <c r="CA53" s="318"/>
      <c r="CB53" s="318"/>
      <c r="CC53" s="318"/>
      <c r="CD53" s="318"/>
      <c r="CE53" s="318"/>
      <c r="CF53" s="318"/>
      <c r="CG53" s="318"/>
      <c r="CH53" s="318"/>
      <c r="CI53" s="318"/>
      <c r="CJ53" s="318"/>
      <c r="CK53" s="318"/>
      <c r="CL53" s="318"/>
      <c r="CM53" s="318"/>
      <c r="CN53" s="226">
        <f>CO53+CP53+CQ53</f>
        <v>1132</v>
      </c>
      <c r="CO53" s="226">
        <f>AG50</f>
        <v>647</v>
      </c>
      <c r="CP53" s="226">
        <f>AG51</f>
        <v>193</v>
      </c>
      <c r="CQ53" s="227">
        <f>AG52</f>
        <v>292</v>
      </c>
      <c r="CR53" s="224"/>
    </row>
    <row r="54" spans="2:96" ht="11.25" customHeight="1">
      <c r="B54" s="225"/>
      <c r="C54" s="318"/>
      <c r="D54" s="318"/>
      <c r="E54" s="318"/>
      <c r="F54" s="318"/>
      <c r="G54" s="318"/>
      <c r="H54" s="318"/>
      <c r="I54" s="318"/>
      <c r="J54" s="318"/>
      <c r="K54" s="318"/>
      <c r="L54" s="318"/>
      <c r="M54" s="318"/>
      <c r="N54" s="318"/>
      <c r="O54" s="318"/>
      <c r="P54" s="318"/>
      <c r="Q54" s="318"/>
      <c r="R54" s="318"/>
      <c r="S54" s="318"/>
      <c r="T54" s="318"/>
      <c r="U54" s="318"/>
      <c r="V54" s="318"/>
      <c r="W54" s="318"/>
      <c r="X54" s="318"/>
      <c r="Y54" s="318"/>
      <c r="Z54" s="318"/>
      <c r="AA54" s="318"/>
      <c r="AB54" s="318"/>
      <c r="AC54" s="318"/>
      <c r="AD54" s="318"/>
      <c r="AE54" s="318"/>
      <c r="AF54" s="318"/>
      <c r="AG54" s="318"/>
      <c r="AH54" s="318"/>
      <c r="AI54" s="328"/>
      <c r="AJ54" s="328"/>
      <c r="AK54" s="328"/>
      <c r="AL54" s="328"/>
      <c r="AM54" s="328"/>
      <c r="AN54" s="328"/>
      <c r="AO54" s="328"/>
      <c r="AP54" s="328"/>
      <c r="AQ54" s="328"/>
      <c r="AR54" s="318"/>
      <c r="AS54" s="318"/>
      <c r="AT54" s="318"/>
      <c r="AU54" s="318"/>
      <c r="AV54" s="318"/>
      <c r="AW54" s="318"/>
      <c r="AX54" s="318"/>
      <c r="AY54" s="318"/>
      <c r="AZ54" s="318"/>
      <c r="BA54" s="318"/>
      <c r="BB54" s="318"/>
      <c r="BC54" s="318"/>
      <c r="BD54" s="318"/>
      <c r="BE54" s="318"/>
      <c r="BF54" s="318"/>
      <c r="BG54" s="318"/>
      <c r="BH54" s="318"/>
      <c r="BI54" s="318"/>
      <c r="BJ54" s="318"/>
      <c r="BK54" s="318"/>
      <c r="BL54" s="318"/>
      <c r="BM54" s="318"/>
      <c r="BN54" s="318"/>
      <c r="BO54" s="318"/>
      <c r="BP54" s="318"/>
      <c r="BQ54" s="318"/>
      <c r="BR54" s="318"/>
      <c r="BS54" s="318"/>
      <c r="BT54" s="318"/>
      <c r="BU54" s="318"/>
      <c r="BV54" s="318"/>
      <c r="BW54" s="318"/>
      <c r="BX54" s="318"/>
      <c r="BY54" s="318"/>
      <c r="BZ54" s="318"/>
      <c r="CA54" s="318"/>
      <c r="CB54" s="318"/>
      <c r="CC54" s="318"/>
      <c r="CD54" s="318"/>
      <c r="CE54" s="318"/>
      <c r="CF54" s="318"/>
      <c r="CG54" s="318"/>
      <c r="CH54" s="318"/>
      <c r="CI54" s="318"/>
      <c r="CJ54" s="318"/>
      <c r="CK54" s="318"/>
      <c r="CL54" s="318"/>
      <c r="CM54" s="318"/>
      <c r="CN54" s="226"/>
      <c r="CO54" s="226"/>
      <c r="CP54" s="226"/>
      <c r="CQ54" s="227"/>
      <c r="CR54" s="224"/>
    </row>
    <row r="55" spans="2:96" ht="11.25" customHeight="1">
      <c r="B55" s="225"/>
      <c r="C55" s="318"/>
      <c r="D55" s="318"/>
      <c r="E55" s="318"/>
      <c r="F55" s="318"/>
      <c r="G55" s="318"/>
      <c r="H55" s="318"/>
      <c r="I55" s="318"/>
      <c r="J55" s="318"/>
      <c r="K55" s="318"/>
      <c r="L55" s="318"/>
      <c r="M55" s="318"/>
      <c r="N55" s="318"/>
      <c r="O55" s="318"/>
      <c r="P55" s="318"/>
      <c r="Q55" s="318"/>
      <c r="R55" s="318"/>
      <c r="S55" s="318"/>
      <c r="T55" s="318"/>
      <c r="U55" s="318"/>
      <c r="V55" s="318"/>
      <c r="W55" s="318"/>
      <c r="X55" s="318"/>
      <c r="Y55" s="318"/>
      <c r="Z55" s="318"/>
      <c r="AA55" s="318"/>
      <c r="AB55" s="318"/>
      <c r="AC55" s="318"/>
      <c r="AD55" s="318"/>
      <c r="AE55" s="318"/>
      <c r="AF55" s="318"/>
      <c r="AG55" s="318"/>
      <c r="AH55" s="318"/>
      <c r="AI55" s="328"/>
      <c r="AJ55" s="328"/>
      <c r="AK55" s="328"/>
      <c r="AL55" s="328"/>
      <c r="AM55" s="328"/>
      <c r="AN55" s="328"/>
      <c r="AO55" s="328"/>
      <c r="AP55" s="328"/>
      <c r="AQ55" s="328"/>
      <c r="AR55" s="318"/>
      <c r="AS55" s="318"/>
      <c r="AT55" s="318"/>
      <c r="AU55" s="318"/>
      <c r="AV55" s="318"/>
      <c r="AW55" s="318"/>
      <c r="AX55" s="318"/>
      <c r="AY55" s="318"/>
      <c r="AZ55" s="318"/>
      <c r="BA55" s="318"/>
      <c r="BB55" s="318"/>
      <c r="BC55" s="318"/>
      <c r="BD55" s="318"/>
      <c r="BE55" s="318"/>
      <c r="BF55" s="318"/>
      <c r="BG55" s="318"/>
      <c r="BH55" s="318"/>
      <c r="BI55" s="318"/>
      <c r="BJ55" s="318"/>
      <c r="BK55" s="318"/>
      <c r="BL55" s="318"/>
      <c r="BM55" s="318"/>
      <c r="BN55" s="318"/>
      <c r="BO55" s="318"/>
      <c r="BP55" s="318"/>
      <c r="BQ55" s="318"/>
      <c r="BR55" s="318"/>
      <c r="BS55" s="318"/>
      <c r="BT55" s="318"/>
      <c r="BU55" s="318"/>
      <c r="BV55" s="318"/>
      <c r="BW55" s="318"/>
      <c r="BX55" s="318"/>
      <c r="BY55" s="318"/>
      <c r="BZ55" s="318"/>
      <c r="CA55" s="318"/>
      <c r="CB55" s="318"/>
      <c r="CC55" s="318"/>
      <c r="CD55" s="318"/>
      <c r="CE55" s="318"/>
      <c r="CF55" s="318"/>
      <c r="CG55" s="318"/>
      <c r="CH55" s="318"/>
      <c r="CI55" s="318"/>
      <c r="CJ55" s="318"/>
      <c r="CK55" s="318"/>
      <c r="CL55" s="318"/>
      <c r="CM55" s="318"/>
      <c r="CN55" s="226"/>
      <c r="CO55" s="226"/>
      <c r="CP55" s="226"/>
      <c r="CQ55" s="227"/>
      <c r="CR55" s="224"/>
    </row>
    <row r="56" spans="2:96" ht="11.25" customHeight="1">
      <c r="B56" s="225"/>
      <c r="C56" s="318"/>
      <c r="D56" s="318"/>
      <c r="E56" s="318"/>
      <c r="F56" s="318"/>
      <c r="G56" s="318"/>
      <c r="H56" s="318"/>
      <c r="I56" s="318"/>
      <c r="J56" s="318"/>
      <c r="K56" s="318"/>
      <c r="L56" s="318"/>
      <c r="M56" s="318"/>
      <c r="N56" s="318"/>
      <c r="O56" s="318"/>
      <c r="P56" s="318"/>
      <c r="Q56" s="318"/>
      <c r="R56" s="318"/>
      <c r="S56" s="318"/>
      <c r="T56" s="318"/>
      <c r="U56" s="318"/>
      <c r="V56" s="318"/>
      <c r="W56" s="318"/>
      <c r="X56" s="318"/>
      <c r="Y56" s="318"/>
      <c r="Z56" s="318"/>
      <c r="AA56" s="318"/>
      <c r="AB56" s="318"/>
      <c r="AC56" s="318"/>
      <c r="AD56" s="318"/>
      <c r="AE56" s="318"/>
      <c r="AF56" s="318"/>
      <c r="AG56" s="318"/>
      <c r="AH56" s="318"/>
      <c r="AI56" s="328"/>
      <c r="AJ56" s="328"/>
      <c r="AK56" s="328"/>
      <c r="AL56" s="328"/>
      <c r="AM56" s="328"/>
      <c r="AN56" s="328"/>
      <c r="AO56" s="328"/>
      <c r="AP56" s="328"/>
      <c r="AQ56" s="328"/>
      <c r="AR56" s="318"/>
      <c r="AS56" s="318"/>
      <c r="AT56" s="318"/>
      <c r="AU56" s="318"/>
      <c r="AV56" s="318"/>
      <c r="AW56" s="318"/>
      <c r="AX56" s="318"/>
      <c r="AY56" s="318"/>
      <c r="AZ56" s="318"/>
      <c r="BA56" s="318"/>
      <c r="BB56" s="318"/>
      <c r="BC56" s="318"/>
      <c r="BD56" s="318"/>
      <c r="BE56" s="318"/>
      <c r="BF56" s="318"/>
      <c r="BG56" s="318"/>
      <c r="BH56" s="318"/>
      <c r="BI56" s="318"/>
      <c r="BJ56" s="318"/>
      <c r="BK56" s="318"/>
      <c r="BL56" s="318"/>
      <c r="BM56" s="318"/>
      <c r="BN56" s="318"/>
      <c r="BO56" s="318"/>
      <c r="BP56" s="318"/>
      <c r="BQ56" s="318"/>
      <c r="BR56" s="318"/>
      <c r="BS56" s="318"/>
      <c r="BT56" s="318"/>
      <c r="BU56" s="318"/>
      <c r="BV56" s="318"/>
      <c r="BW56" s="318"/>
      <c r="BX56" s="318"/>
      <c r="BY56" s="318"/>
      <c r="BZ56" s="318"/>
      <c r="CA56" s="318"/>
      <c r="CB56" s="318"/>
      <c r="CC56" s="318"/>
      <c r="CD56" s="318"/>
      <c r="CE56" s="318"/>
      <c r="CF56" s="318"/>
      <c r="CG56" s="318"/>
      <c r="CH56" s="318"/>
      <c r="CI56" s="318"/>
      <c r="CJ56" s="318"/>
      <c r="CK56" s="318"/>
      <c r="CL56" s="318"/>
      <c r="CM56" s="318"/>
      <c r="CN56" s="226"/>
      <c r="CO56" s="226"/>
      <c r="CP56" s="226"/>
      <c r="CQ56" s="227"/>
      <c r="CR56" s="224"/>
    </row>
    <row r="57" spans="2:96" ht="11.25" customHeight="1">
      <c r="B57" s="225"/>
      <c r="C57" s="318"/>
      <c r="D57" s="318"/>
      <c r="E57" s="318"/>
      <c r="F57" s="318"/>
      <c r="G57" s="318"/>
      <c r="H57" s="318"/>
      <c r="I57" s="318"/>
      <c r="J57" s="318"/>
      <c r="K57" s="318"/>
      <c r="L57" s="318"/>
      <c r="M57" s="318"/>
      <c r="N57" s="318"/>
      <c r="O57" s="318"/>
      <c r="P57" s="318"/>
      <c r="Q57" s="318"/>
      <c r="R57" s="318"/>
      <c r="S57" s="318"/>
      <c r="T57" s="318"/>
      <c r="U57" s="318"/>
      <c r="V57" s="318"/>
      <c r="W57" s="318"/>
      <c r="X57" s="318"/>
      <c r="Y57" s="318"/>
      <c r="Z57" s="318"/>
      <c r="AA57" s="318"/>
      <c r="AB57" s="318"/>
      <c r="AC57" s="318"/>
      <c r="AD57" s="318"/>
      <c r="AE57" s="318"/>
      <c r="AF57" s="318"/>
      <c r="AG57" s="318"/>
      <c r="AH57" s="318"/>
      <c r="AI57" s="328"/>
      <c r="AJ57" s="328"/>
      <c r="AK57" s="328"/>
      <c r="AL57" s="328"/>
      <c r="AM57" s="328"/>
      <c r="AN57" s="328"/>
      <c r="AO57" s="328"/>
      <c r="AP57" s="328"/>
      <c r="AQ57" s="328"/>
      <c r="AR57" s="318"/>
      <c r="AS57" s="318"/>
      <c r="AT57" s="318"/>
      <c r="AU57" s="318"/>
      <c r="AV57" s="318"/>
      <c r="AW57" s="318"/>
      <c r="AX57" s="318"/>
      <c r="AY57" s="318"/>
      <c r="AZ57" s="318"/>
      <c r="BA57" s="318"/>
      <c r="BB57" s="318"/>
      <c r="BC57" s="318"/>
      <c r="BD57" s="318"/>
      <c r="BE57" s="318"/>
      <c r="BF57" s="318"/>
      <c r="BG57" s="318"/>
      <c r="BH57" s="318"/>
      <c r="BI57" s="318"/>
      <c r="BJ57" s="318"/>
      <c r="BK57" s="318"/>
      <c r="BL57" s="318"/>
      <c r="BM57" s="318"/>
      <c r="BN57" s="318"/>
      <c r="BO57" s="318"/>
      <c r="BP57" s="318"/>
      <c r="BQ57" s="318"/>
      <c r="BR57" s="318"/>
      <c r="BS57" s="318"/>
      <c r="BT57" s="318"/>
      <c r="BU57" s="318"/>
      <c r="BV57" s="318"/>
      <c r="BW57" s="318"/>
      <c r="BX57" s="318"/>
      <c r="BY57" s="318"/>
      <c r="BZ57" s="318"/>
      <c r="CA57" s="318"/>
      <c r="CB57" s="318"/>
      <c r="CC57" s="318"/>
      <c r="CD57" s="318"/>
      <c r="CE57" s="318"/>
      <c r="CF57" s="318"/>
      <c r="CG57" s="318"/>
      <c r="CH57" s="318"/>
      <c r="CI57" s="318"/>
      <c r="CJ57" s="318"/>
      <c r="CK57" s="318"/>
      <c r="CL57" s="318"/>
      <c r="CM57" s="318"/>
      <c r="CN57" s="226"/>
      <c r="CO57" s="226"/>
      <c r="CP57" s="226"/>
      <c r="CQ57" s="227"/>
      <c r="CR57" s="224"/>
    </row>
    <row r="58" spans="2:96" ht="11.25" customHeight="1">
      <c r="B58" s="225"/>
      <c r="C58" s="318"/>
      <c r="D58" s="318"/>
      <c r="E58" s="318"/>
      <c r="F58" s="318"/>
      <c r="G58" s="318"/>
      <c r="H58" s="318"/>
      <c r="I58" s="318"/>
      <c r="J58" s="318"/>
      <c r="K58" s="318"/>
      <c r="L58" s="318"/>
      <c r="M58" s="318"/>
      <c r="N58" s="318"/>
      <c r="O58" s="318"/>
      <c r="P58" s="318"/>
      <c r="Q58" s="318"/>
      <c r="R58" s="318"/>
      <c r="S58" s="318"/>
      <c r="T58" s="318"/>
      <c r="U58" s="318"/>
      <c r="V58" s="318"/>
      <c r="W58" s="318"/>
      <c r="X58" s="318"/>
      <c r="Y58" s="318"/>
      <c r="Z58" s="318"/>
      <c r="AA58" s="318"/>
      <c r="AB58" s="318"/>
      <c r="AC58" s="318"/>
      <c r="AD58" s="318"/>
      <c r="AE58" s="318"/>
      <c r="AF58" s="318"/>
      <c r="AG58" s="318"/>
      <c r="AH58" s="318"/>
      <c r="AI58" s="328"/>
      <c r="AJ58" s="328"/>
      <c r="AK58" s="328"/>
      <c r="AL58" s="328"/>
      <c r="AM58" s="328"/>
      <c r="AN58" s="328"/>
      <c r="AO58" s="328"/>
      <c r="AP58" s="328"/>
      <c r="AQ58" s="328"/>
      <c r="AR58" s="318"/>
      <c r="AS58" s="318"/>
      <c r="AT58" s="318"/>
      <c r="AU58" s="318"/>
      <c r="AV58" s="318"/>
      <c r="AW58" s="318"/>
      <c r="AX58" s="318"/>
      <c r="AY58" s="318"/>
      <c r="AZ58" s="318"/>
      <c r="BA58" s="318"/>
      <c r="BB58" s="318"/>
      <c r="BC58" s="318"/>
      <c r="BD58" s="318"/>
      <c r="BE58" s="318"/>
      <c r="BF58" s="318"/>
      <c r="BG58" s="318"/>
      <c r="BH58" s="318"/>
      <c r="BI58" s="318"/>
      <c r="BJ58" s="318"/>
      <c r="BK58" s="318"/>
      <c r="BL58" s="318"/>
      <c r="BM58" s="318"/>
      <c r="BN58" s="318"/>
      <c r="BO58" s="318"/>
      <c r="BP58" s="318"/>
      <c r="BQ58" s="318"/>
      <c r="BR58" s="318"/>
      <c r="BS58" s="318"/>
      <c r="BT58" s="318"/>
      <c r="BU58" s="318"/>
      <c r="BV58" s="318"/>
      <c r="BW58" s="318"/>
      <c r="BX58" s="318"/>
      <c r="BY58" s="318"/>
      <c r="BZ58" s="318"/>
      <c r="CA58" s="318"/>
      <c r="CB58" s="318"/>
      <c r="CC58" s="318"/>
      <c r="CD58" s="318"/>
      <c r="CE58" s="318"/>
      <c r="CF58" s="318"/>
      <c r="CG58" s="318"/>
      <c r="CH58" s="318"/>
      <c r="CI58" s="318"/>
      <c r="CJ58" s="318"/>
      <c r="CK58" s="318"/>
      <c r="CL58" s="318"/>
      <c r="CM58" s="318"/>
      <c r="CN58" s="226"/>
      <c r="CO58" s="226"/>
      <c r="CP58" s="226"/>
      <c r="CQ58" s="227"/>
      <c r="CR58" s="224"/>
    </row>
    <row r="59" spans="2:96" ht="11.25" customHeight="1">
      <c r="B59" s="225"/>
      <c r="C59" s="318"/>
      <c r="D59" s="318"/>
      <c r="E59" s="318"/>
      <c r="F59" s="318"/>
      <c r="G59" s="318"/>
      <c r="H59" s="318"/>
      <c r="I59" s="318"/>
      <c r="J59" s="318"/>
      <c r="K59" s="318"/>
      <c r="L59" s="318"/>
      <c r="M59" s="318"/>
      <c r="N59" s="318"/>
      <c r="O59" s="318"/>
      <c r="P59" s="318"/>
      <c r="Q59" s="318"/>
      <c r="R59" s="318"/>
      <c r="S59" s="318"/>
      <c r="T59" s="318"/>
      <c r="U59" s="318"/>
      <c r="V59" s="318"/>
      <c r="W59" s="318"/>
      <c r="X59" s="318"/>
      <c r="Y59" s="318"/>
      <c r="Z59" s="318"/>
      <c r="AA59" s="318"/>
      <c r="AB59" s="318"/>
      <c r="AC59" s="318"/>
      <c r="AD59" s="318"/>
      <c r="AE59" s="318"/>
      <c r="AF59" s="318"/>
      <c r="AG59" s="318"/>
      <c r="AH59" s="318"/>
      <c r="AI59" s="328"/>
      <c r="AJ59" s="328"/>
      <c r="AK59" s="328"/>
      <c r="AL59" s="328"/>
      <c r="AM59" s="328"/>
      <c r="AN59" s="328"/>
      <c r="AO59" s="328"/>
      <c r="AP59" s="328"/>
      <c r="AQ59" s="328"/>
      <c r="AR59" s="318"/>
      <c r="AS59" s="318"/>
      <c r="AT59" s="318"/>
      <c r="AU59" s="318"/>
      <c r="AV59" s="318"/>
      <c r="AW59" s="318"/>
      <c r="AX59" s="318"/>
      <c r="AY59" s="318"/>
      <c r="AZ59" s="318"/>
      <c r="BA59" s="318"/>
      <c r="BB59" s="318"/>
      <c r="BC59" s="318"/>
      <c r="BD59" s="318"/>
      <c r="BE59" s="318"/>
      <c r="BF59" s="318"/>
      <c r="BG59" s="318"/>
      <c r="BH59" s="318"/>
      <c r="BI59" s="318"/>
      <c r="BJ59" s="318"/>
      <c r="BK59" s="318"/>
      <c r="BL59" s="318"/>
      <c r="BM59" s="318"/>
      <c r="BN59" s="318"/>
      <c r="BO59" s="318"/>
      <c r="BP59" s="318"/>
      <c r="BQ59" s="318"/>
      <c r="BR59" s="318"/>
      <c r="BS59" s="318"/>
      <c r="BT59" s="318"/>
      <c r="BU59" s="318"/>
      <c r="BV59" s="318"/>
      <c r="BW59" s="318"/>
      <c r="BX59" s="318"/>
      <c r="BY59" s="318"/>
      <c r="BZ59" s="318"/>
      <c r="CA59" s="318"/>
      <c r="CB59" s="318"/>
      <c r="CC59" s="318"/>
      <c r="CD59" s="318"/>
      <c r="CE59" s="318"/>
      <c r="CF59" s="318"/>
      <c r="CG59" s="318"/>
      <c r="CH59" s="318"/>
      <c r="CI59" s="318"/>
      <c r="CJ59" s="318"/>
      <c r="CK59" s="318"/>
      <c r="CL59" s="318"/>
      <c r="CM59" s="318"/>
      <c r="CN59" s="226"/>
      <c r="CO59" s="226"/>
      <c r="CP59" s="226"/>
      <c r="CQ59" s="227"/>
      <c r="CR59" s="224"/>
    </row>
    <row r="60" spans="2:96" ht="11.25" customHeight="1">
      <c r="B60" s="225"/>
      <c r="C60" s="318"/>
      <c r="D60" s="318"/>
      <c r="E60" s="318"/>
      <c r="F60" s="318"/>
      <c r="G60" s="318"/>
      <c r="H60" s="318"/>
      <c r="I60" s="318"/>
      <c r="J60" s="318"/>
      <c r="K60" s="318"/>
      <c r="L60" s="318"/>
      <c r="M60" s="318"/>
      <c r="N60" s="318"/>
      <c r="O60" s="318"/>
      <c r="P60" s="318"/>
      <c r="Q60" s="318"/>
      <c r="R60" s="318"/>
      <c r="S60" s="318"/>
      <c r="T60" s="318"/>
      <c r="U60" s="318"/>
      <c r="V60" s="318"/>
      <c r="W60" s="318"/>
      <c r="X60" s="318"/>
      <c r="Y60" s="318"/>
      <c r="Z60" s="318"/>
      <c r="AA60" s="318"/>
      <c r="AB60" s="318"/>
      <c r="AC60" s="318"/>
      <c r="AD60" s="318"/>
      <c r="AE60" s="318"/>
      <c r="AF60" s="318"/>
      <c r="AG60" s="318"/>
      <c r="AH60" s="318"/>
      <c r="AI60" s="328"/>
      <c r="AJ60" s="328"/>
      <c r="AK60" s="328"/>
      <c r="AL60" s="328"/>
      <c r="AM60" s="328"/>
      <c r="AN60" s="328"/>
      <c r="AO60" s="328"/>
      <c r="AP60" s="328"/>
      <c r="AQ60" s="328"/>
      <c r="AR60" s="318"/>
      <c r="AS60" s="318"/>
      <c r="AT60" s="318"/>
      <c r="AU60" s="318"/>
      <c r="AV60" s="318"/>
      <c r="AW60" s="318"/>
      <c r="AX60" s="318"/>
      <c r="AY60" s="318"/>
      <c r="AZ60" s="318"/>
      <c r="BA60" s="318"/>
      <c r="BB60" s="318"/>
      <c r="BC60" s="318"/>
      <c r="BD60" s="318"/>
      <c r="BE60" s="318"/>
      <c r="BF60" s="318"/>
      <c r="BG60" s="318"/>
      <c r="BH60" s="318"/>
      <c r="BI60" s="318"/>
      <c r="BJ60" s="318"/>
      <c r="BK60" s="318"/>
      <c r="BL60" s="318"/>
      <c r="BM60" s="318"/>
      <c r="BN60" s="318"/>
      <c r="BO60" s="318"/>
      <c r="BP60" s="318"/>
      <c r="BQ60" s="318"/>
      <c r="BR60" s="318"/>
      <c r="BS60" s="318"/>
      <c r="BT60" s="318"/>
      <c r="BU60" s="318"/>
      <c r="BV60" s="318"/>
      <c r="BW60" s="318"/>
      <c r="BX60" s="318"/>
      <c r="BY60" s="318"/>
      <c r="BZ60" s="318"/>
      <c r="CA60" s="318"/>
      <c r="CB60" s="318"/>
      <c r="CC60" s="318"/>
      <c r="CD60" s="318"/>
      <c r="CE60" s="318"/>
      <c r="CF60" s="318"/>
      <c r="CG60" s="318"/>
      <c r="CH60" s="318"/>
      <c r="CI60" s="318"/>
      <c r="CJ60" s="318"/>
      <c r="CK60" s="318"/>
      <c r="CL60" s="318"/>
      <c r="CM60" s="318"/>
      <c r="CN60" s="226"/>
      <c r="CO60" s="226"/>
      <c r="CP60" s="226"/>
      <c r="CQ60" s="227"/>
      <c r="CR60" s="224"/>
    </row>
    <row r="61" spans="2:96" ht="11.25" customHeight="1">
      <c r="B61" s="225"/>
      <c r="C61" s="318"/>
      <c r="D61" s="318"/>
      <c r="E61" s="318"/>
      <c r="F61" s="318"/>
      <c r="G61" s="318"/>
      <c r="H61" s="318"/>
      <c r="I61" s="318"/>
      <c r="J61" s="318"/>
      <c r="K61" s="318"/>
      <c r="L61" s="318"/>
      <c r="M61" s="318"/>
      <c r="N61" s="318"/>
      <c r="O61" s="318"/>
      <c r="P61" s="318"/>
      <c r="Q61" s="318"/>
      <c r="R61" s="318"/>
      <c r="S61" s="318"/>
      <c r="T61" s="318"/>
      <c r="U61" s="318"/>
      <c r="V61" s="318"/>
      <c r="W61" s="318"/>
      <c r="X61" s="318"/>
      <c r="Y61" s="318"/>
      <c r="Z61" s="318"/>
      <c r="AA61" s="318"/>
      <c r="AB61" s="318"/>
      <c r="AC61" s="318"/>
      <c r="AD61" s="318"/>
      <c r="AE61" s="318"/>
      <c r="AF61" s="318"/>
      <c r="AG61" s="318"/>
      <c r="AH61" s="318"/>
      <c r="AI61" s="328"/>
      <c r="AJ61" s="328"/>
      <c r="AK61" s="328"/>
      <c r="AL61" s="328"/>
      <c r="AM61" s="328"/>
      <c r="AN61" s="328"/>
      <c r="AO61" s="328"/>
      <c r="AP61" s="328"/>
      <c r="AQ61" s="328"/>
      <c r="AR61" s="318"/>
      <c r="AS61" s="318"/>
      <c r="AT61" s="318"/>
      <c r="AU61" s="318"/>
      <c r="AV61" s="318"/>
      <c r="AW61" s="318"/>
      <c r="AX61" s="318"/>
      <c r="AY61" s="318"/>
      <c r="AZ61" s="318"/>
      <c r="BA61" s="318"/>
      <c r="BB61" s="318"/>
      <c r="BC61" s="318"/>
      <c r="BD61" s="318"/>
      <c r="BE61" s="318"/>
      <c r="BF61" s="318"/>
      <c r="BG61" s="318"/>
      <c r="BH61" s="318"/>
      <c r="BI61" s="318"/>
      <c r="BJ61" s="318"/>
      <c r="BK61" s="318"/>
      <c r="BL61" s="318"/>
      <c r="BM61" s="318"/>
      <c r="BN61" s="318"/>
      <c r="BO61" s="318"/>
      <c r="BP61" s="318"/>
      <c r="BQ61" s="318"/>
      <c r="BR61" s="318"/>
      <c r="BS61" s="318"/>
      <c r="BT61" s="318"/>
      <c r="BU61" s="318"/>
      <c r="BV61" s="318"/>
      <c r="BW61" s="318"/>
      <c r="BX61" s="318"/>
      <c r="BY61" s="318"/>
      <c r="BZ61" s="318"/>
      <c r="CA61" s="318"/>
      <c r="CB61" s="318"/>
      <c r="CC61" s="318"/>
      <c r="CD61" s="318"/>
      <c r="CE61" s="318"/>
      <c r="CF61" s="318"/>
      <c r="CG61" s="318"/>
      <c r="CH61" s="318"/>
      <c r="CI61" s="318"/>
      <c r="CJ61" s="318"/>
      <c r="CK61" s="318"/>
      <c r="CL61" s="318"/>
      <c r="CM61" s="318"/>
      <c r="CN61" s="226"/>
      <c r="CO61" s="226"/>
      <c r="CP61" s="226"/>
      <c r="CQ61" s="227"/>
      <c r="CR61" s="224"/>
    </row>
    <row r="62" spans="2:96" ht="11.25" customHeight="1">
      <c r="B62" s="225"/>
      <c r="C62" s="318"/>
      <c r="D62" s="318"/>
      <c r="E62" s="318"/>
      <c r="F62" s="318"/>
      <c r="G62" s="318"/>
      <c r="H62" s="318"/>
      <c r="I62" s="318"/>
      <c r="J62" s="318"/>
      <c r="K62" s="318"/>
      <c r="L62" s="318"/>
      <c r="M62" s="318"/>
      <c r="N62" s="318"/>
      <c r="O62" s="318"/>
      <c r="P62" s="318"/>
      <c r="Q62" s="318"/>
      <c r="R62" s="318"/>
      <c r="S62" s="318"/>
      <c r="T62" s="318"/>
      <c r="U62" s="318"/>
      <c r="V62" s="318"/>
      <c r="W62" s="318"/>
      <c r="X62" s="318"/>
      <c r="Y62" s="318"/>
      <c r="Z62" s="318"/>
      <c r="AA62" s="318"/>
      <c r="AB62" s="318"/>
      <c r="AC62" s="318"/>
      <c r="AD62" s="318"/>
      <c r="AE62" s="318"/>
      <c r="AF62" s="318"/>
      <c r="AG62" s="318"/>
      <c r="AH62" s="318"/>
      <c r="AI62" s="328"/>
      <c r="AJ62" s="328"/>
      <c r="AK62" s="328"/>
      <c r="AL62" s="328"/>
      <c r="AM62" s="328"/>
      <c r="AN62" s="328"/>
      <c r="AO62" s="328"/>
      <c r="AP62" s="328"/>
      <c r="AQ62" s="328"/>
      <c r="AR62" s="318"/>
      <c r="AS62" s="318"/>
      <c r="AT62" s="318"/>
      <c r="AU62" s="318"/>
      <c r="AV62" s="318"/>
      <c r="AW62" s="318"/>
      <c r="AX62" s="318"/>
      <c r="AY62" s="318"/>
      <c r="AZ62" s="318"/>
      <c r="BA62" s="318"/>
      <c r="BB62" s="318"/>
      <c r="BC62" s="318"/>
      <c r="BD62" s="318"/>
      <c r="BE62" s="318"/>
      <c r="BF62" s="318"/>
      <c r="BG62" s="318"/>
      <c r="BH62" s="318"/>
      <c r="BI62" s="318"/>
      <c r="BJ62" s="318"/>
      <c r="BK62" s="318"/>
      <c r="BL62" s="318"/>
      <c r="BM62" s="318"/>
      <c r="BN62" s="318"/>
      <c r="BO62" s="318"/>
      <c r="BP62" s="318"/>
      <c r="BQ62" s="318"/>
      <c r="BR62" s="318"/>
      <c r="BS62" s="318"/>
      <c r="BT62" s="318"/>
      <c r="BU62" s="318"/>
      <c r="BV62" s="318"/>
      <c r="BW62" s="318"/>
      <c r="BX62" s="318"/>
      <c r="BY62" s="318"/>
      <c r="BZ62" s="318"/>
      <c r="CA62" s="318"/>
      <c r="CB62" s="318"/>
      <c r="CC62" s="318"/>
      <c r="CD62" s="318"/>
      <c r="CE62" s="318"/>
      <c r="CF62" s="318"/>
      <c r="CG62" s="318"/>
      <c r="CH62" s="318"/>
      <c r="CI62" s="318"/>
      <c r="CJ62" s="318"/>
      <c r="CK62" s="318"/>
      <c r="CL62" s="318"/>
      <c r="CM62" s="318"/>
      <c r="CN62" s="226"/>
      <c r="CO62" s="226"/>
      <c r="CP62" s="226"/>
      <c r="CQ62" s="227"/>
      <c r="CR62" s="224"/>
    </row>
    <row r="63" spans="2:96" ht="11.25" customHeight="1">
      <c r="B63" s="225"/>
      <c r="C63" s="318"/>
      <c r="D63" s="318"/>
      <c r="E63" s="318"/>
      <c r="F63" s="318"/>
      <c r="G63" s="318"/>
      <c r="H63" s="318"/>
      <c r="I63" s="318"/>
      <c r="J63" s="318"/>
      <c r="K63" s="318"/>
      <c r="L63" s="318"/>
      <c r="M63" s="318"/>
      <c r="N63" s="318"/>
      <c r="O63" s="318"/>
      <c r="P63" s="318"/>
      <c r="Q63" s="318"/>
      <c r="R63" s="318"/>
      <c r="S63" s="318"/>
      <c r="T63" s="318"/>
      <c r="U63" s="318"/>
      <c r="V63" s="318"/>
      <c r="W63" s="318"/>
      <c r="X63" s="318"/>
      <c r="Y63" s="318"/>
      <c r="Z63" s="318"/>
      <c r="AA63" s="318"/>
      <c r="AB63" s="318"/>
      <c r="AC63" s="318"/>
      <c r="AD63" s="318"/>
      <c r="AE63" s="318"/>
      <c r="AF63" s="318"/>
      <c r="AG63" s="318"/>
      <c r="AH63" s="318"/>
      <c r="AI63" s="328"/>
      <c r="AJ63" s="328"/>
      <c r="AK63" s="328"/>
      <c r="AL63" s="328"/>
      <c r="AM63" s="328"/>
      <c r="AN63" s="328"/>
      <c r="AO63" s="328"/>
      <c r="AP63" s="328"/>
      <c r="AQ63" s="328"/>
      <c r="AR63" s="318"/>
      <c r="AS63" s="318"/>
      <c r="AT63" s="318"/>
      <c r="AU63" s="318"/>
      <c r="AV63" s="318"/>
      <c r="AW63" s="318"/>
      <c r="AX63" s="318"/>
      <c r="AY63" s="318"/>
      <c r="AZ63" s="318"/>
      <c r="BA63" s="318"/>
      <c r="BB63" s="318"/>
      <c r="BC63" s="318"/>
      <c r="BD63" s="318"/>
      <c r="BE63" s="318"/>
      <c r="BF63" s="318"/>
      <c r="BG63" s="318"/>
      <c r="BH63" s="318"/>
      <c r="BI63" s="318"/>
      <c r="BJ63" s="318"/>
      <c r="BK63" s="318"/>
      <c r="BL63" s="318"/>
      <c r="BM63" s="318"/>
      <c r="BN63" s="318"/>
      <c r="BO63" s="318"/>
      <c r="BP63" s="318"/>
      <c r="BQ63" s="318"/>
      <c r="BR63" s="318"/>
      <c r="BS63" s="318"/>
      <c r="BT63" s="318"/>
      <c r="BU63" s="318"/>
      <c r="BV63" s="318"/>
      <c r="BW63" s="318"/>
      <c r="BX63" s="318"/>
      <c r="BY63" s="318"/>
      <c r="BZ63" s="318"/>
      <c r="CA63" s="318"/>
      <c r="CB63" s="318"/>
      <c r="CC63" s="318"/>
      <c r="CD63" s="318"/>
      <c r="CE63" s="318"/>
      <c r="CF63" s="318"/>
      <c r="CG63" s="318"/>
      <c r="CH63" s="318"/>
      <c r="CI63" s="318"/>
      <c r="CJ63" s="318"/>
      <c r="CK63" s="318"/>
      <c r="CL63" s="318"/>
      <c r="CM63" s="318"/>
      <c r="CN63" s="226"/>
      <c r="CO63" s="226"/>
      <c r="CP63" s="226"/>
      <c r="CQ63" s="227"/>
      <c r="CR63" s="224"/>
    </row>
    <row r="64" spans="2:96" ht="11.25" customHeight="1">
      <c r="B64" s="225"/>
      <c r="C64" s="318"/>
      <c r="D64" s="318"/>
      <c r="E64" s="318"/>
      <c r="F64" s="318"/>
      <c r="G64" s="318"/>
      <c r="H64" s="318"/>
      <c r="I64" s="318"/>
      <c r="J64" s="318"/>
      <c r="K64" s="318"/>
      <c r="L64" s="318"/>
      <c r="M64" s="318"/>
      <c r="N64" s="318"/>
      <c r="O64" s="318"/>
      <c r="P64" s="318"/>
      <c r="Q64" s="318"/>
      <c r="R64" s="318"/>
      <c r="S64" s="318"/>
      <c r="T64" s="318"/>
      <c r="U64" s="318"/>
      <c r="V64" s="318"/>
      <c r="W64" s="318"/>
      <c r="X64" s="318"/>
      <c r="Y64" s="318"/>
      <c r="Z64" s="318"/>
      <c r="AA64" s="318"/>
      <c r="AB64" s="318"/>
      <c r="AC64" s="318"/>
      <c r="AD64" s="318"/>
      <c r="AE64" s="318"/>
      <c r="AF64" s="318"/>
      <c r="AG64" s="318"/>
      <c r="AH64" s="318"/>
      <c r="AI64" s="328"/>
      <c r="AJ64" s="328"/>
      <c r="AK64" s="328"/>
      <c r="AL64" s="328"/>
      <c r="AM64" s="328"/>
      <c r="AN64" s="328"/>
      <c r="AO64" s="328"/>
      <c r="AP64" s="328"/>
      <c r="AQ64" s="328"/>
      <c r="AR64" s="318"/>
      <c r="AS64" s="318"/>
      <c r="AT64" s="318"/>
      <c r="AU64" s="318"/>
      <c r="AV64" s="318"/>
      <c r="AW64" s="318"/>
      <c r="AX64" s="318"/>
      <c r="AY64" s="318"/>
      <c r="AZ64" s="318"/>
      <c r="BA64" s="318"/>
      <c r="BB64" s="318"/>
      <c r="BC64" s="318"/>
      <c r="BD64" s="318"/>
      <c r="BE64" s="318"/>
      <c r="BF64" s="318"/>
      <c r="BG64" s="318"/>
      <c r="BH64" s="318"/>
      <c r="BI64" s="318"/>
      <c r="BJ64" s="318"/>
      <c r="BK64" s="318"/>
      <c r="BL64" s="318"/>
      <c r="BM64" s="318"/>
      <c r="BN64" s="318"/>
      <c r="BO64" s="318"/>
      <c r="BP64" s="318"/>
      <c r="BQ64" s="318"/>
      <c r="BR64" s="318"/>
      <c r="BS64" s="318"/>
      <c r="BT64" s="318"/>
      <c r="BU64" s="318"/>
      <c r="BV64" s="318"/>
      <c r="BW64" s="318"/>
      <c r="BX64" s="318"/>
      <c r="BY64" s="318"/>
      <c r="BZ64" s="318"/>
      <c r="CA64" s="318"/>
      <c r="CB64" s="318"/>
      <c r="CC64" s="318"/>
      <c r="CD64" s="318"/>
      <c r="CE64" s="318"/>
      <c r="CF64" s="318"/>
      <c r="CG64" s="318"/>
      <c r="CH64" s="318"/>
      <c r="CI64" s="318"/>
      <c r="CJ64" s="318"/>
      <c r="CK64" s="318"/>
      <c r="CL64" s="318"/>
      <c r="CM64" s="318"/>
      <c r="CN64" s="226"/>
      <c r="CO64" s="226"/>
      <c r="CP64" s="226"/>
      <c r="CQ64" s="227"/>
      <c r="CR64" s="224"/>
    </row>
    <row r="65" spans="2:96" ht="11.25" customHeight="1">
      <c r="B65" s="225"/>
      <c r="C65" s="318"/>
      <c r="D65" s="318"/>
      <c r="E65" s="318"/>
      <c r="F65" s="318"/>
      <c r="G65" s="318"/>
      <c r="H65" s="318"/>
      <c r="I65" s="318"/>
      <c r="J65" s="318"/>
      <c r="K65" s="318"/>
      <c r="L65" s="318"/>
      <c r="M65" s="318"/>
      <c r="N65" s="318"/>
      <c r="O65" s="318"/>
      <c r="P65" s="318"/>
      <c r="Q65" s="318"/>
      <c r="R65" s="318"/>
      <c r="S65" s="318"/>
      <c r="T65" s="318"/>
      <c r="U65" s="318"/>
      <c r="V65" s="318"/>
      <c r="W65" s="318"/>
      <c r="X65" s="318"/>
      <c r="Y65" s="318"/>
      <c r="Z65" s="318"/>
      <c r="AA65" s="318"/>
      <c r="AB65" s="318"/>
      <c r="AC65" s="318"/>
      <c r="AD65" s="318"/>
      <c r="AE65" s="318"/>
      <c r="AF65" s="318"/>
      <c r="AG65" s="318"/>
      <c r="AH65" s="318"/>
      <c r="AI65" s="328"/>
      <c r="AJ65" s="328"/>
      <c r="AK65" s="328"/>
      <c r="AL65" s="328"/>
      <c r="AM65" s="328"/>
      <c r="AN65" s="328"/>
      <c r="AO65" s="328"/>
      <c r="AP65" s="328"/>
      <c r="AQ65" s="328"/>
      <c r="AR65" s="318"/>
      <c r="AS65" s="318"/>
      <c r="AT65" s="318"/>
      <c r="AU65" s="318"/>
      <c r="AV65" s="318"/>
      <c r="AW65" s="318"/>
      <c r="AX65" s="318"/>
      <c r="AY65" s="318"/>
      <c r="AZ65" s="318"/>
      <c r="BA65" s="318"/>
      <c r="BB65" s="318"/>
      <c r="BC65" s="318"/>
      <c r="BD65" s="318"/>
      <c r="BE65" s="318"/>
      <c r="BF65" s="318"/>
      <c r="BG65" s="318"/>
      <c r="BH65" s="318"/>
      <c r="BI65" s="318"/>
      <c r="BJ65" s="318"/>
      <c r="BK65" s="318"/>
      <c r="BL65" s="318"/>
      <c r="BM65" s="318"/>
      <c r="BN65" s="318"/>
      <c r="BO65" s="318"/>
      <c r="BP65" s="318"/>
      <c r="BQ65" s="318"/>
      <c r="BR65" s="318"/>
      <c r="BS65" s="318"/>
      <c r="BT65" s="318"/>
      <c r="BU65" s="318"/>
      <c r="BV65" s="318"/>
      <c r="BW65" s="318"/>
      <c r="BX65" s="318"/>
      <c r="BY65" s="318"/>
      <c r="BZ65" s="318"/>
      <c r="CA65" s="318"/>
      <c r="CB65" s="318"/>
      <c r="CC65" s="318"/>
      <c r="CD65" s="318"/>
      <c r="CE65" s="318"/>
      <c r="CF65" s="318"/>
      <c r="CG65" s="318"/>
      <c r="CH65" s="318"/>
      <c r="CI65" s="318"/>
      <c r="CJ65" s="318"/>
      <c r="CK65" s="318"/>
      <c r="CL65" s="318"/>
      <c r="CM65" s="318"/>
      <c r="CN65" s="226"/>
      <c r="CO65" s="226"/>
      <c r="CP65" s="226"/>
      <c r="CQ65" s="227"/>
      <c r="CR65" s="224"/>
    </row>
    <row r="66" spans="2:96" ht="11.25" customHeight="1">
      <c r="B66" s="225"/>
      <c r="C66" s="318"/>
      <c r="D66" s="318"/>
      <c r="E66" s="318"/>
      <c r="F66" s="318"/>
      <c r="G66" s="318"/>
      <c r="H66" s="318"/>
      <c r="I66" s="318"/>
      <c r="J66" s="318"/>
      <c r="K66" s="318"/>
      <c r="L66" s="318"/>
      <c r="M66" s="318"/>
      <c r="N66" s="318"/>
      <c r="O66" s="318"/>
      <c r="P66" s="318"/>
      <c r="Q66" s="318"/>
      <c r="R66" s="318"/>
      <c r="S66" s="318"/>
      <c r="T66" s="318"/>
      <c r="U66" s="318"/>
      <c r="V66" s="318"/>
      <c r="W66" s="318"/>
      <c r="X66" s="318"/>
      <c r="Y66" s="318"/>
      <c r="Z66" s="318"/>
      <c r="AA66" s="318"/>
      <c r="AB66" s="318"/>
      <c r="AC66" s="318"/>
      <c r="AD66" s="318"/>
      <c r="AE66" s="318"/>
      <c r="AF66" s="318"/>
      <c r="AG66" s="318"/>
      <c r="AH66" s="318"/>
      <c r="AI66" s="328"/>
      <c r="AJ66" s="328"/>
      <c r="AK66" s="328"/>
      <c r="AL66" s="328"/>
      <c r="AM66" s="328"/>
      <c r="AN66" s="328"/>
      <c r="AO66" s="328"/>
      <c r="AP66" s="328"/>
      <c r="AQ66" s="328"/>
      <c r="AR66" s="318"/>
      <c r="AS66" s="318"/>
      <c r="AT66" s="318"/>
      <c r="AU66" s="318"/>
      <c r="AV66" s="318"/>
      <c r="AW66" s="318"/>
      <c r="AX66" s="318"/>
      <c r="AY66" s="318"/>
      <c r="AZ66" s="318"/>
      <c r="BA66" s="318"/>
      <c r="BB66" s="318"/>
      <c r="BC66" s="318"/>
      <c r="BD66" s="318"/>
      <c r="BE66" s="318"/>
      <c r="BF66" s="318"/>
      <c r="BG66" s="318"/>
      <c r="BH66" s="318"/>
      <c r="BI66" s="318"/>
      <c r="BJ66" s="318"/>
      <c r="BK66" s="318"/>
      <c r="BL66" s="318"/>
      <c r="BM66" s="318"/>
      <c r="BN66" s="318"/>
      <c r="BO66" s="318"/>
      <c r="BP66" s="318"/>
      <c r="BQ66" s="318"/>
      <c r="BR66" s="318"/>
      <c r="BS66" s="318"/>
      <c r="BT66" s="318"/>
      <c r="BU66" s="318"/>
      <c r="BV66" s="318"/>
      <c r="BW66" s="318"/>
      <c r="BX66" s="318"/>
      <c r="BY66" s="318"/>
      <c r="BZ66" s="318"/>
      <c r="CA66" s="318"/>
      <c r="CB66" s="318"/>
      <c r="CC66" s="318"/>
      <c r="CD66" s="318"/>
      <c r="CE66" s="318"/>
      <c r="CF66" s="318"/>
      <c r="CG66" s="318"/>
      <c r="CH66" s="318"/>
      <c r="CI66" s="318"/>
      <c r="CJ66" s="318"/>
      <c r="CK66" s="318"/>
      <c r="CL66" s="318"/>
      <c r="CM66" s="318"/>
      <c r="CN66" s="226"/>
      <c r="CO66" s="226"/>
      <c r="CP66" s="226"/>
      <c r="CQ66" s="227"/>
      <c r="CR66" s="224"/>
    </row>
    <row r="67" spans="2:96" ht="11.25" customHeight="1">
      <c r="B67" s="225"/>
      <c r="C67" s="318"/>
      <c r="D67" s="318"/>
      <c r="E67" s="318"/>
      <c r="F67" s="318"/>
      <c r="G67" s="318"/>
      <c r="H67" s="318"/>
      <c r="I67" s="318"/>
      <c r="J67" s="318"/>
      <c r="K67" s="318"/>
      <c r="L67" s="318"/>
      <c r="M67" s="318"/>
      <c r="N67" s="318"/>
      <c r="O67" s="318"/>
      <c r="P67" s="318"/>
      <c r="Q67" s="318"/>
      <c r="R67" s="318"/>
      <c r="S67" s="318"/>
      <c r="T67" s="318"/>
      <c r="U67" s="318"/>
      <c r="V67" s="318"/>
      <c r="W67" s="318"/>
      <c r="X67" s="318"/>
      <c r="Y67" s="318"/>
      <c r="Z67" s="318"/>
      <c r="AA67" s="318"/>
      <c r="AB67" s="318"/>
      <c r="AC67" s="318"/>
      <c r="AD67" s="318"/>
      <c r="AE67" s="318"/>
      <c r="AF67" s="318"/>
      <c r="AG67" s="318"/>
      <c r="AH67" s="318"/>
      <c r="AI67" s="328"/>
      <c r="AJ67" s="328"/>
      <c r="AK67" s="328"/>
      <c r="AL67" s="328"/>
      <c r="AM67" s="328"/>
      <c r="AN67" s="328"/>
      <c r="AO67" s="328"/>
      <c r="AP67" s="328"/>
      <c r="AQ67" s="328"/>
      <c r="AR67" s="318"/>
      <c r="AS67" s="318"/>
      <c r="AT67" s="318"/>
      <c r="AU67" s="318"/>
      <c r="AV67" s="318"/>
      <c r="AW67" s="318"/>
      <c r="AX67" s="318"/>
      <c r="AY67" s="318"/>
      <c r="AZ67" s="318"/>
      <c r="BA67" s="318"/>
      <c r="BB67" s="318"/>
      <c r="BC67" s="318"/>
      <c r="BD67" s="318"/>
      <c r="BE67" s="318"/>
      <c r="BF67" s="318"/>
      <c r="BG67" s="318"/>
      <c r="BH67" s="318"/>
      <c r="BI67" s="318"/>
      <c r="BJ67" s="318"/>
      <c r="BK67" s="318"/>
      <c r="BL67" s="318"/>
      <c r="BM67" s="318"/>
      <c r="BN67" s="318"/>
      <c r="BO67" s="318"/>
      <c r="BP67" s="318"/>
      <c r="BQ67" s="318"/>
      <c r="BR67" s="318"/>
      <c r="BS67" s="318"/>
      <c r="BT67" s="318"/>
      <c r="BU67" s="318"/>
      <c r="BV67" s="318"/>
      <c r="BW67" s="318"/>
      <c r="BX67" s="318"/>
      <c r="BY67" s="318"/>
      <c r="BZ67" s="318"/>
      <c r="CA67" s="318"/>
      <c r="CB67" s="318"/>
      <c r="CC67" s="318"/>
      <c r="CD67" s="318"/>
      <c r="CE67" s="318"/>
      <c r="CF67" s="318"/>
      <c r="CG67" s="318"/>
      <c r="CH67" s="318"/>
      <c r="CI67" s="318"/>
      <c r="CJ67" s="318"/>
      <c r="CK67" s="318"/>
      <c r="CL67" s="318"/>
      <c r="CM67" s="318"/>
      <c r="CN67" s="226"/>
      <c r="CO67" s="226"/>
      <c r="CP67" s="226"/>
      <c r="CQ67" s="227"/>
      <c r="CR67" s="224"/>
    </row>
    <row r="68" spans="2:96" ht="11.25" customHeight="1">
      <c r="B68" s="225"/>
      <c r="C68" s="318"/>
      <c r="D68" s="318"/>
      <c r="E68" s="318"/>
      <c r="F68" s="318"/>
      <c r="G68" s="318"/>
      <c r="H68" s="318"/>
      <c r="I68" s="318"/>
      <c r="J68" s="318"/>
      <c r="K68" s="318"/>
      <c r="L68" s="318"/>
      <c r="M68" s="318"/>
      <c r="N68" s="318"/>
      <c r="O68" s="318"/>
      <c r="P68" s="318"/>
      <c r="Q68" s="318"/>
      <c r="R68" s="318"/>
      <c r="S68" s="318"/>
      <c r="T68" s="318"/>
      <c r="U68" s="318"/>
      <c r="V68" s="318"/>
      <c r="W68" s="318"/>
      <c r="X68" s="318"/>
      <c r="Y68" s="318"/>
      <c r="Z68" s="318"/>
      <c r="AA68" s="318"/>
      <c r="AB68" s="318"/>
      <c r="AC68" s="318"/>
      <c r="AD68" s="318"/>
      <c r="AE68" s="318"/>
      <c r="AF68" s="318"/>
      <c r="AG68" s="318"/>
      <c r="AH68" s="318"/>
      <c r="AI68" s="328"/>
      <c r="AJ68" s="328"/>
      <c r="AK68" s="328"/>
      <c r="AL68" s="328"/>
      <c r="AM68" s="328"/>
      <c r="AN68" s="328"/>
      <c r="AO68" s="328"/>
      <c r="AP68" s="328"/>
      <c r="AQ68" s="328"/>
      <c r="AR68" s="318"/>
      <c r="AS68" s="318"/>
      <c r="AT68" s="318"/>
      <c r="AU68" s="318"/>
      <c r="AV68" s="318"/>
      <c r="AW68" s="318"/>
      <c r="AX68" s="318"/>
      <c r="AY68" s="318"/>
      <c r="AZ68" s="318"/>
      <c r="BA68" s="318"/>
      <c r="BB68" s="318"/>
      <c r="BC68" s="318"/>
      <c r="BD68" s="318"/>
      <c r="BE68" s="318"/>
      <c r="BF68" s="318"/>
      <c r="BG68" s="318"/>
      <c r="BH68" s="318"/>
      <c r="BI68" s="318"/>
      <c r="BJ68" s="318"/>
      <c r="BK68" s="318"/>
      <c r="BL68" s="318"/>
      <c r="BM68" s="318"/>
      <c r="BN68" s="318"/>
      <c r="BO68" s="318"/>
      <c r="BP68" s="318"/>
      <c r="BQ68" s="318"/>
      <c r="BR68" s="318"/>
      <c r="BS68" s="318"/>
      <c r="BT68" s="318"/>
      <c r="BU68" s="318"/>
      <c r="BV68" s="318"/>
      <c r="BW68" s="318"/>
      <c r="BX68" s="318"/>
      <c r="BY68" s="318"/>
      <c r="BZ68" s="318"/>
      <c r="CA68" s="318"/>
      <c r="CB68" s="318"/>
      <c r="CC68" s="318"/>
      <c r="CD68" s="318"/>
      <c r="CE68" s="318"/>
      <c r="CF68" s="318"/>
      <c r="CG68" s="318"/>
      <c r="CH68" s="318"/>
      <c r="CI68" s="318"/>
      <c r="CJ68" s="318"/>
      <c r="CK68" s="318"/>
      <c r="CL68" s="318"/>
      <c r="CM68" s="318"/>
      <c r="CN68" s="226"/>
      <c r="CO68" s="226"/>
      <c r="CP68" s="226"/>
      <c r="CQ68" s="227"/>
      <c r="CR68" s="224"/>
    </row>
    <row r="69" spans="2:96" ht="11.25" customHeight="1">
      <c r="B69" s="225"/>
      <c r="C69" s="318"/>
      <c r="D69" s="318"/>
      <c r="E69" s="318"/>
      <c r="F69" s="318"/>
      <c r="G69" s="318"/>
      <c r="H69" s="318"/>
      <c r="I69" s="318"/>
      <c r="J69" s="318"/>
      <c r="K69" s="318"/>
      <c r="L69" s="318"/>
      <c r="M69" s="318"/>
      <c r="N69" s="318"/>
      <c r="O69" s="318"/>
      <c r="P69" s="318"/>
      <c r="Q69" s="318"/>
      <c r="R69" s="318"/>
      <c r="S69" s="318"/>
      <c r="T69" s="318"/>
      <c r="U69" s="318"/>
      <c r="V69" s="318"/>
      <c r="W69" s="318"/>
      <c r="X69" s="318"/>
      <c r="Y69" s="318"/>
      <c r="Z69" s="318"/>
      <c r="AA69" s="318"/>
      <c r="AB69" s="318"/>
      <c r="AC69" s="318"/>
      <c r="AD69" s="318"/>
      <c r="AE69" s="318"/>
      <c r="AF69" s="318"/>
      <c r="AG69" s="318"/>
      <c r="AH69" s="318"/>
      <c r="AI69" s="328"/>
      <c r="AJ69" s="328"/>
      <c r="AK69" s="328"/>
      <c r="AL69" s="328"/>
      <c r="AM69" s="328"/>
      <c r="AN69" s="328"/>
      <c r="AO69" s="328"/>
      <c r="AP69" s="328"/>
      <c r="AQ69" s="328"/>
      <c r="AR69" s="318"/>
      <c r="AS69" s="318"/>
      <c r="AT69" s="318"/>
      <c r="AU69" s="318"/>
      <c r="AV69" s="318"/>
      <c r="AW69" s="318"/>
      <c r="AX69" s="318"/>
      <c r="AY69" s="318"/>
      <c r="AZ69" s="318"/>
      <c r="BA69" s="318"/>
      <c r="BB69" s="318"/>
      <c r="BC69" s="318"/>
      <c r="BD69" s="318"/>
      <c r="BE69" s="318"/>
      <c r="BF69" s="318"/>
      <c r="BG69" s="318"/>
      <c r="BH69" s="318"/>
      <c r="BI69" s="318"/>
      <c r="BJ69" s="318"/>
      <c r="BK69" s="318"/>
      <c r="BL69" s="318"/>
      <c r="BM69" s="318"/>
      <c r="BN69" s="318"/>
      <c r="BO69" s="318"/>
      <c r="BP69" s="318"/>
      <c r="BQ69" s="318"/>
      <c r="BR69" s="318"/>
      <c r="BS69" s="318"/>
      <c r="BT69" s="318"/>
      <c r="BU69" s="318"/>
      <c r="BV69" s="318"/>
      <c r="BW69" s="318"/>
      <c r="BX69" s="318"/>
      <c r="BY69" s="318"/>
      <c r="BZ69" s="318"/>
      <c r="CA69" s="318"/>
      <c r="CB69" s="318"/>
      <c r="CC69" s="318"/>
      <c r="CD69" s="318"/>
      <c r="CE69" s="318"/>
      <c r="CF69" s="318"/>
      <c r="CG69" s="318"/>
      <c r="CH69" s="318"/>
      <c r="CI69" s="318"/>
      <c r="CJ69" s="318"/>
      <c r="CK69" s="318"/>
      <c r="CL69" s="318"/>
      <c r="CM69" s="318"/>
      <c r="CN69" s="226"/>
      <c r="CO69" s="226"/>
      <c r="CP69" s="226"/>
      <c r="CQ69" s="227"/>
      <c r="CR69" s="224"/>
    </row>
    <row r="70" spans="2:96" ht="11.25" customHeight="1">
      <c r="B70" s="225"/>
      <c r="C70" s="318"/>
      <c r="D70" s="318"/>
      <c r="E70" s="318"/>
      <c r="F70" s="318"/>
      <c r="G70" s="318"/>
      <c r="H70" s="318"/>
      <c r="I70" s="318"/>
      <c r="J70" s="318"/>
      <c r="K70" s="318"/>
      <c r="L70" s="318"/>
      <c r="M70" s="318"/>
      <c r="N70" s="318"/>
      <c r="O70" s="318"/>
      <c r="P70" s="318"/>
      <c r="Q70" s="318"/>
      <c r="R70" s="318"/>
      <c r="S70" s="318"/>
      <c r="T70" s="318"/>
      <c r="U70" s="318"/>
      <c r="V70" s="318"/>
      <c r="W70" s="318"/>
      <c r="X70" s="318"/>
      <c r="Y70" s="318"/>
      <c r="Z70" s="318"/>
      <c r="AA70" s="318"/>
      <c r="AB70" s="318"/>
      <c r="AC70" s="318"/>
      <c r="AD70" s="318"/>
      <c r="AE70" s="318"/>
      <c r="AF70" s="318"/>
      <c r="AG70" s="318"/>
      <c r="AH70" s="318"/>
      <c r="AI70" s="328"/>
      <c r="AJ70" s="328"/>
      <c r="AK70" s="328"/>
      <c r="AL70" s="328"/>
      <c r="AM70" s="328"/>
      <c r="AN70" s="328"/>
      <c r="AO70" s="328"/>
      <c r="AP70" s="328"/>
      <c r="AQ70" s="328"/>
      <c r="AR70" s="318"/>
      <c r="AS70" s="318"/>
      <c r="AT70" s="318"/>
      <c r="AU70" s="318"/>
      <c r="AV70" s="318"/>
      <c r="AW70" s="318"/>
      <c r="AX70" s="318"/>
      <c r="AY70" s="318"/>
      <c r="AZ70" s="318"/>
      <c r="BA70" s="318"/>
      <c r="BB70" s="318"/>
      <c r="BC70" s="318"/>
      <c r="BD70" s="318"/>
      <c r="BE70" s="318"/>
      <c r="BF70" s="318"/>
      <c r="BG70" s="318"/>
      <c r="BH70" s="318"/>
      <c r="BI70" s="318"/>
      <c r="BJ70" s="318"/>
      <c r="BK70" s="318"/>
      <c r="BL70" s="318"/>
      <c r="BM70" s="318"/>
      <c r="BN70" s="318"/>
      <c r="BO70" s="318"/>
      <c r="BP70" s="318"/>
      <c r="BQ70" s="318"/>
      <c r="BR70" s="318"/>
      <c r="BS70" s="318"/>
      <c r="BT70" s="318"/>
      <c r="BU70" s="318"/>
      <c r="BV70" s="318"/>
      <c r="BW70" s="318"/>
      <c r="BX70" s="318"/>
      <c r="BY70" s="318"/>
      <c r="BZ70" s="318"/>
      <c r="CA70" s="318"/>
      <c r="CB70" s="318"/>
      <c r="CC70" s="318"/>
      <c r="CD70" s="318"/>
      <c r="CE70" s="318"/>
      <c r="CF70" s="318"/>
      <c r="CG70" s="318"/>
      <c r="CH70" s="318"/>
      <c r="CI70" s="318"/>
      <c r="CJ70" s="318"/>
      <c r="CK70" s="318"/>
      <c r="CL70" s="318"/>
      <c r="CM70" s="318"/>
      <c r="CN70" s="226"/>
      <c r="CO70" s="226"/>
      <c r="CP70" s="226"/>
      <c r="CQ70" s="227"/>
      <c r="CR70" s="224"/>
    </row>
    <row r="71" spans="2:96" ht="11.25" customHeight="1">
      <c r="B71" s="225"/>
      <c r="C71" s="318"/>
      <c r="D71" s="318"/>
      <c r="E71" s="318"/>
      <c r="F71" s="318"/>
      <c r="G71" s="318"/>
      <c r="H71" s="318"/>
      <c r="I71" s="318"/>
      <c r="J71" s="318"/>
      <c r="K71" s="318"/>
      <c r="L71" s="318"/>
      <c r="M71" s="318"/>
      <c r="N71" s="318"/>
      <c r="O71" s="318"/>
      <c r="P71" s="318"/>
      <c r="Q71" s="318"/>
      <c r="R71" s="318"/>
      <c r="S71" s="318"/>
      <c r="T71" s="318"/>
      <c r="U71" s="318"/>
      <c r="V71" s="318"/>
      <c r="W71" s="318"/>
      <c r="X71" s="318"/>
      <c r="Y71" s="318"/>
      <c r="Z71" s="318"/>
      <c r="AA71" s="318"/>
      <c r="AB71" s="318"/>
      <c r="AC71" s="318"/>
      <c r="AD71" s="318"/>
      <c r="AE71" s="318"/>
      <c r="AF71" s="318"/>
      <c r="AG71" s="318"/>
      <c r="AH71" s="318"/>
      <c r="AI71" s="328"/>
      <c r="AJ71" s="328"/>
      <c r="AK71" s="328"/>
      <c r="AL71" s="328"/>
      <c r="AM71" s="328"/>
      <c r="AN71" s="328"/>
      <c r="AO71" s="328"/>
      <c r="AP71" s="328"/>
      <c r="AQ71" s="328"/>
      <c r="AR71" s="318"/>
      <c r="AS71" s="318"/>
      <c r="AT71" s="318"/>
      <c r="AU71" s="318"/>
      <c r="AV71" s="318"/>
      <c r="AW71" s="318"/>
      <c r="AX71" s="318"/>
      <c r="AY71" s="318"/>
      <c r="AZ71" s="318"/>
      <c r="BA71" s="318"/>
      <c r="BB71" s="318"/>
      <c r="BC71" s="318"/>
      <c r="BD71" s="318"/>
      <c r="BE71" s="318"/>
      <c r="BF71" s="318"/>
      <c r="BG71" s="318"/>
      <c r="BH71" s="318"/>
      <c r="BI71" s="318"/>
      <c r="BJ71" s="318"/>
      <c r="BK71" s="318"/>
      <c r="BL71" s="318"/>
      <c r="BM71" s="318"/>
      <c r="BN71" s="318"/>
      <c r="BO71" s="318"/>
      <c r="BP71" s="318"/>
      <c r="BQ71" s="318"/>
      <c r="BR71" s="318"/>
      <c r="BS71" s="318"/>
      <c r="BT71" s="318"/>
      <c r="BU71" s="318"/>
      <c r="BV71" s="318"/>
      <c r="BW71" s="318"/>
      <c r="BX71" s="318"/>
      <c r="BY71" s="318"/>
      <c r="BZ71" s="318"/>
      <c r="CA71" s="318"/>
      <c r="CB71" s="318"/>
      <c r="CC71" s="318"/>
      <c r="CD71" s="318"/>
      <c r="CE71" s="318"/>
      <c r="CF71" s="318"/>
      <c r="CG71" s="318"/>
      <c r="CH71" s="318"/>
      <c r="CI71" s="318"/>
      <c r="CJ71" s="318"/>
      <c r="CK71" s="318"/>
      <c r="CL71" s="318"/>
      <c r="CM71" s="318"/>
      <c r="CN71" s="226"/>
      <c r="CO71" s="226"/>
      <c r="CP71" s="226"/>
      <c r="CQ71" s="227"/>
      <c r="CR71" s="224"/>
    </row>
    <row r="72" spans="2:96" ht="11.25" customHeight="1">
      <c r="B72" s="225"/>
      <c r="C72" s="318"/>
      <c r="D72" s="318"/>
      <c r="E72" s="318"/>
      <c r="F72" s="318"/>
      <c r="G72" s="318"/>
      <c r="H72" s="318"/>
      <c r="I72" s="318"/>
      <c r="J72" s="318"/>
      <c r="K72" s="318"/>
      <c r="L72" s="318"/>
      <c r="M72" s="318"/>
      <c r="N72" s="318"/>
      <c r="O72" s="318"/>
      <c r="P72" s="318"/>
      <c r="Q72" s="318"/>
      <c r="R72" s="318"/>
      <c r="S72" s="318"/>
      <c r="T72" s="318"/>
      <c r="U72" s="318"/>
      <c r="V72" s="318"/>
      <c r="W72" s="318"/>
      <c r="X72" s="318"/>
      <c r="Y72" s="318"/>
      <c r="Z72" s="318"/>
      <c r="AA72" s="318"/>
      <c r="AB72" s="318"/>
      <c r="AC72" s="318"/>
      <c r="AD72" s="318"/>
      <c r="AE72" s="318"/>
      <c r="AF72" s="318"/>
      <c r="AG72" s="318"/>
      <c r="AH72" s="318"/>
      <c r="AI72" s="328"/>
      <c r="AJ72" s="328"/>
      <c r="AK72" s="328"/>
      <c r="AL72" s="328"/>
      <c r="AM72" s="328"/>
      <c r="AN72" s="328"/>
      <c r="AO72" s="328"/>
      <c r="AP72" s="328"/>
      <c r="AQ72" s="328"/>
      <c r="AR72" s="318"/>
      <c r="AS72" s="318"/>
      <c r="AT72" s="318"/>
      <c r="AU72" s="318"/>
      <c r="AV72" s="318"/>
      <c r="AW72" s="318"/>
      <c r="AX72" s="318"/>
      <c r="AY72" s="318"/>
      <c r="AZ72" s="318"/>
      <c r="BA72" s="318"/>
      <c r="BB72" s="318"/>
      <c r="BC72" s="318"/>
      <c r="BD72" s="318"/>
      <c r="BE72" s="318"/>
      <c r="BF72" s="318"/>
      <c r="BG72" s="318"/>
      <c r="BH72" s="318"/>
      <c r="BI72" s="318"/>
      <c r="BJ72" s="318"/>
      <c r="BK72" s="318"/>
      <c r="BL72" s="318"/>
      <c r="BM72" s="318"/>
      <c r="BN72" s="318"/>
      <c r="BO72" s="318"/>
      <c r="BP72" s="318"/>
      <c r="BQ72" s="318"/>
      <c r="BR72" s="318"/>
      <c r="BS72" s="318"/>
      <c r="BT72" s="318"/>
      <c r="BU72" s="318"/>
      <c r="BV72" s="318"/>
      <c r="BW72" s="318"/>
      <c r="BX72" s="318"/>
      <c r="BY72" s="318"/>
      <c r="BZ72" s="318"/>
      <c r="CA72" s="318"/>
      <c r="CB72" s="318"/>
      <c r="CC72" s="318"/>
      <c r="CD72" s="318"/>
      <c r="CE72" s="318"/>
      <c r="CF72" s="318"/>
      <c r="CG72" s="318"/>
      <c r="CH72" s="318"/>
      <c r="CI72" s="318"/>
      <c r="CJ72" s="318"/>
      <c r="CK72" s="318"/>
      <c r="CL72" s="318"/>
      <c r="CM72" s="318"/>
      <c r="CN72" s="226"/>
      <c r="CO72" s="226"/>
      <c r="CP72" s="226"/>
      <c r="CQ72" s="227"/>
      <c r="CR72" s="224"/>
    </row>
    <row r="73" spans="2:96" ht="11.25" customHeight="1">
      <c r="B73" s="225"/>
      <c r="C73" s="318"/>
      <c r="D73" s="318"/>
      <c r="E73" s="318"/>
      <c r="F73" s="318"/>
      <c r="G73" s="318"/>
      <c r="H73" s="318"/>
      <c r="I73" s="318"/>
      <c r="J73" s="318"/>
      <c r="K73" s="318"/>
      <c r="L73" s="318"/>
      <c r="M73" s="318"/>
      <c r="N73" s="318"/>
      <c r="O73" s="318"/>
      <c r="P73" s="318"/>
      <c r="Q73" s="318"/>
      <c r="R73" s="318"/>
      <c r="S73" s="318"/>
      <c r="T73" s="318"/>
      <c r="U73" s="318"/>
      <c r="V73" s="318"/>
      <c r="W73" s="318"/>
      <c r="X73" s="318"/>
      <c r="Y73" s="318"/>
      <c r="Z73" s="318"/>
      <c r="AA73" s="318"/>
      <c r="AB73" s="318"/>
      <c r="AC73" s="318"/>
      <c r="AD73" s="318"/>
      <c r="AE73" s="318"/>
      <c r="AF73" s="318"/>
      <c r="AG73" s="318"/>
      <c r="AH73" s="318"/>
      <c r="AI73" s="328"/>
      <c r="AJ73" s="328"/>
      <c r="AK73" s="328"/>
      <c r="AL73" s="328"/>
      <c r="AM73" s="328"/>
      <c r="AN73" s="328"/>
      <c r="AO73" s="328"/>
      <c r="AP73" s="328"/>
      <c r="AQ73" s="328"/>
      <c r="AR73" s="318"/>
      <c r="AS73" s="318"/>
      <c r="AT73" s="318"/>
      <c r="AU73" s="318"/>
      <c r="AV73" s="318"/>
      <c r="AW73" s="318"/>
      <c r="AX73" s="318"/>
      <c r="AY73" s="318"/>
      <c r="AZ73" s="318"/>
      <c r="BA73" s="318"/>
      <c r="BB73" s="318"/>
      <c r="BC73" s="318"/>
      <c r="BD73" s="318"/>
      <c r="BE73" s="318"/>
      <c r="BF73" s="318"/>
      <c r="BG73" s="318"/>
      <c r="BH73" s="318"/>
      <c r="BI73" s="318"/>
      <c r="BJ73" s="318"/>
      <c r="BK73" s="318"/>
      <c r="BL73" s="318"/>
      <c r="BM73" s="318"/>
      <c r="BN73" s="318"/>
      <c r="BO73" s="318"/>
      <c r="BP73" s="318"/>
      <c r="BQ73" s="318"/>
      <c r="BR73" s="318"/>
      <c r="BS73" s="318"/>
      <c r="BT73" s="318"/>
      <c r="BU73" s="318"/>
      <c r="BV73" s="318"/>
      <c r="BW73" s="318"/>
      <c r="BX73" s="318"/>
      <c r="BY73" s="318"/>
      <c r="BZ73" s="318"/>
      <c r="CA73" s="318"/>
      <c r="CB73" s="318"/>
      <c r="CC73" s="318"/>
      <c r="CD73" s="318"/>
      <c r="CE73" s="318"/>
      <c r="CF73" s="318"/>
      <c r="CG73" s="318"/>
      <c r="CH73" s="318"/>
      <c r="CI73" s="318"/>
      <c r="CJ73" s="318"/>
      <c r="CK73" s="318"/>
      <c r="CL73" s="318"/>
      <c r="CM73" s="318"/>
      <c r="CN73" s="226"/>
      <c r="CO73" s="226"/>
      <c r="CP73" s="226"/>
      <c r="CQ73" s="227"/>
      <c r="CR73" s="224"/>
    </row>
    <row r="74" spans="2:96" ht="11.25" customHeight="1">
      <c r="B74" s="225"/>
      <c r="C74" s="318"/>
      <c r="D74" s="318"/>
      <c r="E74" s="318"/>
      <c r="F74" s="318"/>
      <c r="G74" s="318"/>
      <c r="H74" s="318"/>
      <c r="I74" s="318"/>
      <c r="J74" s="318"/>
      <c r="K74" s="318"/>
      <c r="L74" s="318"/>
      <c r="M74" s="318"/>
      <c r="N74" s="318"/>
      <c r="O74" s="318"/>
      <c r="P74" s="318"/>
      <c r="Q74" s="318"/>
      <c r="R74" s="318"/>
      <c r="S74" s="318"/>
      <c r="T74" s="318"/>
      <c r="U74" s="318"/>
      <c r="V74" s="318"/>
      <c r="W74" s="318"/>
      <c r="X74" s="318"/>
      <c r="Y74" s="318"/>
      <c r="Z74" s="318"/>
      <c r="AA74" s="318"/>
      <c r="AB74" s="318"/>
      <c r="AC74" s="318"/>
      <c r="AD74" s="318"/>
      <c r="AE74" s="318"/>
      <c r="AF74" s="318"/>
      <c r="AG74" s="318"/>
      <c r="AH74" s="318"/>
      <c r="AI74" s="328"/>
      <c r="AJ74" s="328"/>
      <c r="AK74" s="328"/>
      <c r="AL74" s="328"/>
      <c r="AM74" s="328"/>
      <c r="AN74" s="328"/>
      <c r="AO74" s="328"/>
      <c r="AP74" s="328"/>
      <c r="AQ74" s="328"/>
      <c r="AR74" s="318"/>
      <c r="AS74" s="318"/>
      <c r="AT74" s="318"/>
      <c r="AU74" s="318"/>
      <c r="AV74" s="318"/>
      <c r="AW74" s="318"/>
      <c r="AX74" s="318"/>
      <c r="AY74" s="318"/>
      <c r="AZ74" s="318"/>
      <c r="BA74" s="318"/>
      <c r="BB74" s="318"/>
      <c r="BC74" s="318"/>
      <c r="BD74" s="318"/>
      <c r="BE74" s="318"/>
      <c r="BF74" s="318"/>
      <c r="BG74" s="318"/>
      <c r="BH74" s="318"/>
      <c r="BI74" s="318"/>
      <c r="BJ74" s="318"/>
      <c r="BK74" s="318"/>
      <c r="BL74" s="318"/>
      <c r="BM74" s="318"/>
      <c r="BN74" s="318"/>
      <c r="BO74" s="318"/>
      <c r="BP74" s="318"/>
      <c r="BQ74" s="318"/>
      <c r="BR74" s="318"/>
      <c r="BS74" s="318"/>
      <c r="BT74" s="318"/>
      <c r="BU74" s="318"/>
      <c r="BV74" s="318"/>
      <c r="BW74" s="318"/>
      <c r="BX74" s="318"/>
      <c r="BY74" s="318"/>
      <c r="BZ74" s="318"/>
      <c r="CA74" s="318"/>
      <c r="CB74" s="318"/>
      <c r="CC74" s="318"/>
      <c r="CD74" s="318"/>
      <c r="CE74" s="318"/>
      <c r="CF74" s="318"/>
      <c r="CG74" s="318"/>
      <c r="CH74" s="318"/>
      <c r="CI74" s="318"/>
      <c r="CJ74" s="318"/>
      <c r="CK74" s="318"/>
      <c r="CL74" s="318"/>
      <c r="CM74" s="318"/>
      <c r="CN74" s="226"/>
      <c r="CO74" s="226"/>
      <c r="CP74" s="226"/>
      <c r="CQ74" s="227"/>
      <c r="CR74" s="224"/>
    </row>
    <row r="75" spans="2:96" ht="11.25" customHeight="1">
      <c r="B75" s="225"/>
      <c r="C75" s="318"/>
      <c r="D75" s="318"/>
      <c r="E75" s="318"/>
      <c r="F75" s="318"/>
      <c r="G75" s="318"/>
      <c r="H75" s="318"/>
      <c r="I75" s="318"/>
      <c r="J75" s="318"/>
      <c r="K75" s="318"/>
      <c r="L75" s="318"/>
      <c r="M75" s="318"/>
      <c r="N75" s="318"/>
      <c r="O75" s="318"/>
      <c r="P75" s="318"/>
      <c r="Q75" s="318"/>
      <c r="R75" s="318"/>
      <c r="S75" s="318"/>
      <c r="T75" s="318"/>
      <c r="U75" s="318"/>
      <c r="V75" s="318"/>
      <c r="W75" s="318"/>
      <c r="X75" s="318"/>
      <c r="Y75" s="318"/>
      <c r="Z75" s="318"/>
      <c r="AA75" s="318"/>
      <c r="AB75" s="318"/>
      <c r="AC75" s="318"/>
      <c r="AD75" s="318"/>
      <c r="AE75" s="318"/>
      <c r="AF75" s="318"/>
      <c r="AG75" s="318"/>
      <c r="AH75" s="318"/>
      <c r="AI75" s="328"/>
      <c r="AJ75" s="328"/>
      <c r="AK75" s="328"/>
      <c r="AL75" s="328"/>
      <c r="AM75" s="328"/>
      <c r="AN75" s="328"/>
      <c r="AO75" s="328"/>
      <c r="AP75" s="328"/>
      <c r="AQ75" s="328"/>
      <c r="AR75" s="318"/>
      <c r="AS75" s="318"/>
      <c r="AT75" s="318"/>
      <c r="AU75" s="318"/>
      <c r="AV75" s="318"/>
      <c r="AW75" s="318"/>
      <c r="AX75" s="318"/>
      <c r="AY75" s="318"/>
      <c r="AZ75" s="318"/>
      <c r="BA75" s="318"/>
      <c r="BB75" s="318"/>
      <c r="BC75" s="318"/>
      <c r="BD75" s="318"/>
      <c r="BE75" s="318"/>
      <c r="BF75" s="318"/>
      <c r="BG75" s="318"/>
      <c r="BH75" s="318"/>
      <c r="BI75" s="318"/>
      <c r="BJ75" s="318"/>
      <c r="BK75" s="318"/>
      <c r="BL75" s="318"/>
      <c r="BM75" s="318"/>
      <c r="BN75" s="318"/>
      <c r="BO75" s="318"/>
      <c r="BP75" s="318"/>
      <c r="BQ75" s="318"/>
      <c r="BR75" s="318"/>
      <c r="BS75" s="318"/>
      <c r="BT75" s="318"/>
      <c r="BU75" s="318"/>
      <c r="BV75" s="318"/>
      <c r="BW75" s="318"/>
      <c r="BX75" s="318"/>
      <c r="BY75" s="318"/>
      <c r="BZ75" s="318"/>
      <c r="CA75" s="318"/>
      <c r="CB75" s="318"/>
      <c r="CC75" s="318"/>
      <c r="CD75" s="318"/>
      <c r="CE75" s="318"/>
      <c r="CF75" s="318"/>
      <c r="CG75" s="318"/>
      <c r="CH75" s="318"/>
      <c r="CI75" s="318"/>
      <c r="CJ75" s="318"/>
      <c r="CK75" s="318"/>
      <c r="CL75" s="318"/>
      <c r="CM75" s="318"/>
      <c r="CN75" s="226"/>
      <c r="CO75" s="226"/>
      <c r="CP75" s="226"/>
      <c r="CQ75" s="227"/>
      <c r="CR75" s="224"/>
    </row>
    <row r="76" spans="2:96" ht="11.25" customHeight="1">
      <c r="B76" s="225"/>
      <c r="C76" s="318"/>
      <c r="D76" s="318"/>
      <c r="E76" s="318"/>
      <c r="F76" s="318"/>
      <c r="G76" s="318"/>
      <c r="H76" s="318"/>
      <c r="I76" s="318"/>
      <c r="J76" s="318"/>
      <c r="K76" s="318"/>
      <c r="L76" s="318"/>
      <c r="M76" s="318"/>
      <c r="N76" s="318"/>
      <c r="O76" s="318"/>
      <c r="P76" s="318"/>
      <c r="Q76" s="318"/>
      <c r="R76" s="318"/>
      <c r="S76" s="318"/>
      <c r="T76" s="318"/>
      <c r="U76" s="318"/>
      <c r="V76" s="318"/>
      <c r="W76" s="318"/>
      <c r="X76" s="318"/>
      <c r="Y76" s="318"/>
      <c r="Z76" s="318"/>
      <c r="AA76" s="318"/>
      <c r="AB76" s="318"/>
      <c r="AC76" s="318"/>
      <c r="AD76" s="318"/>
      <c r="AE76" s="318"/>
      <c r="AF76" s="318"/>
      <c r="AG76" s="318"/>
      <c r="AH76" s="318"/>
      <c r="AI76" s="328"/>
      <c r="AJ76" s="328"/>
      <c r="AK76" s="328"/>
      <c r="AL76" s="328"/>
      <c r="AM76" s="328"/>
      <c r="AN76" s="328"/>
      <c r="AO76" s="328"/>
      <c r="AP76" s="328"/>
      <c r="AQ76" s="328"/>
      <c r="AR76" s="318"/>
      <c r="AS76" s="318"/>
      <c r="AT76" s="318"/>
      <c r="AU76" s="318"/>
      <c r="AV76" s="318"/>
      <c r="AW76" s="318"/>
      <c r="AX76" s="318"/>
      <c r="AY76" s="318"/>
      <c r="AZ76" s="318"/>
      <c r="BA76" s="318"/>
      <c r="BB76" s="318"/>
      <c r="BC76" s="318"/>
      <c r="BD76" s="318"/>
      <c r="BE76" s="318"/>
      <c r="BF76" s="318"/>
      <c r="BG76" s="318"/>
      <c r="BH76" s="318"/>
      <c r="BI76" s="318"/>
      <c r="BJ76" s="318"/>
      <c r="BK76" s="318"/>
      <c r="BL76" s="318"/>
      <c r="BM76" s="318"/>
      <c r="BN76" s="318"/>
      <c r="BO76" s="318"/>
      <c r="BP76" s="318"/>
      <c r="BQ76" s="318"/>
      <c r="BR76" s="318"/>
      <c r="BS76" s="318"/>
      <c r="BT76" s="318"/>
      <c r="BU76" s="318"/>
      <c r="BV76" s="318"/>
      <c r="BW76" s="318"/>
      <c r="BX76" s="318"/>
      <c r="BY76" s="318"/>
      <c r="BZ76" s="318"/>
      <c r="CA76" s="318"/>
      <c r="CB76" s="318"/>
      <c r="CC76" s="318"/>
      <c r="CD76" s="318"/>
      <c r="CE76" s="318"/>
      <c r="CF76" s="318"/>
      <c r="CG76" s="318"/>
      <c r="CH76" s="318"/>
      <c r="CI76" s="318"/>
      <c r="CJ76" s="318"/>
      <c r="CK76" s="318"/>
      <c r="CL76" s="318"/>
      <c r="CM76" s="318"/>
      <c r="CN76" s="226"/>
      <c r="CO76" s="226"/>
      <c r="CP76" s="226"/>
      <c r="CQ76" s="227"/>
      <c r="CR76" s="224"/>
    </row>
    <row r="77" spans="2:96" ht="11.25" customHeight="1">
      <c r="B77" s="225"/>
      <c r="C77" s="318"/>
      <c r="D77" s="318"/>
      <c r="E77" s="318"/>
      <c r="F77" s="318"/>
      <c r="G77" s="318"/>
      <c r="H77" s="318"/>
      <c r="I77" s="318"/>
      <c r="J77" s="318"/>
      <c r="K77" s="318"/>
      <c r="L77" s="318"/>
      <c r="M77" s="318"/>
      <c r="N77" s="318"/>
      <c r="O77" s="318"/>
      <c r="P77" s="318"/>
      <c r="Q77" s="318"/>
      <c r="R77" s="318"/>
      <c r="S77" s="318"/>
      <c r="T77" s="318"/>
      <c r="U77" s="318"/>
      <c r="V77" s="318"/>
      <c r="W77" s="318"/>
      <c r="X77" s="318"/>
      <c r="Y77" s="318"/>
      <c r="Z77" s="318"/>
      <c r="AA77" s="318"/>
      <c r="AB77" s="318"/>
      <c r="AC77" s="318"/>
      <c r="AD77" s="318"/>
      <c r="AE77" s="318"/>
      <c r="AF77" s="318"/>
      <c r="AG77" s="318"/>
      <c r="AH77" s="318"/>
      <c r="AI77" s="328"/>
      <c r="AJ77" s="328"/>
      <c r="AK77" s="328"/>
      <c r="AL77" s="328"/>
      <c r="AM77" s="328"/>
      <c r="AN77" s="328"/>
      <c r="AO77" s="328"/>
      <c r="AP77" s="328"/>
      <c r="AQ77" s="328"/>
      <c r="AR77" s="318"/>
      <c r="AS77" s="318"/>
      <c r="AT77" s="318"/>
      <c r="AU77" s="318"/>
      <c r="AV77" s="318"/>
      <c r="AW77" s="318"/>
      <c r="AX77" s="318"/>
      <c r="AY77" s="318"/>
      <c r="AZ77" s="318"/>
      <c r="BA77" s="318"/>
      <c r="BB77" s="318"/>
      <c r="BC77" s="318"/>
      <c r="BD77" s="318"/>
      <c r="BE77" s="318"/>
      <c r="BF77" s="318"/>
      <c r="BG77" s="318"/>
      <c r="BH77" s="318"/>
      <c r="BI77" s="318"/>
      <c r="BJ77" s="318"/>
      <c r="BK77" s="318"/>
      <c r="BL77" s="318"/>
      <c r="BM77" s="318"/>
      <c r="BN77" s="318"/>
      <c r="BO77" s="318"/>
      <c r="BP77" s="318"/>
      <c r="BQ77" s="318"/>
      <c r="BR77" s="318"/>
      <c r="BS77" s="318"/>
      <c r="BT77" s="318"/>
      <c r="BU77" s="318"/>
      <c r="BV77" s="318"/>
      <c r="BW77" s="318"/>
      <c r="BX77" s="318"/>
      <c r="BY77" s="318"/>
      <c r="BZ77" s="318"/>
      <c r="CA77" s="318"/>
      <c r="CB77" s="318"/>
      <c r="CC77" s="318"/>
      <c r="CD77" s="318"/>
      <c r="CE77" s="318"/>
      <c r="CF77" s="318"/>
      <c r="CG77" s="318"/>
      <c r="CH77" s="318"/>
      <c r="CI77" s="318"/>
      <c r="CJ77" s="318"/>
      <c r="CK77" s="318"/>
      <c r="CL77" s="318"/>
      <c r="CM77" s="318"/>
      <c r="CN77" s="226"/>
      <c r="CO77" s="226"/>
      <c r="CP77" s="226"/>
      <c r="CQ77" s="227"/>
      <c r="CR77" s="224"/>
    </row>
    <row r="78" spans="2:96" ht="11.25" customHeight="1">
      <c r="B78" s="225"/>
      <c r="C78" s="318"/>
      <c r="D78" s="318"/>
      <c r="E78" s="318"/>
      <c r="F78" s="318"/>
      <c r="G78" s="318"/>
      <c r="H78" s="318"/>
      <c r="I78" s="318"/>
      <c r="J78" s="318"/>
      <c r="K78" s="318"/>
      <c r="L78" s="318"/>
      <c r="M78" s="318"/>
      <c r="N78" s="318"/>
      <c r="O78" s="318"/>
      <c r="P78" s="318"/>
      <c r="Q78" s="318"/>
      <c r="R78" s="318"/>
      <c r="S78" s="318"/>
      <c r="T78" s="318"/>
      <c r="U78" s="318"/>
      <c r="V78" s="318"/>
      <c r="W78" s="318"/>
      <c r="X78" s="318"/>
      <c r="Y78" s="318"/>
      <c r="Z78" s="318"/>
      <c r="AA78" s="318"/>
      <c r="AB78" s="318"/>
      <c r="AC78" s="318"/>
      <c r="AD78" s="318"/>
      <c r="AE78" s="318"/>
      <c r="AF78" s="318"/>
      <c r="AG78" s="318"/>
      <c r="AH78" s="318"/>
      <c r="AI78" s="328"/>
      <c r="AJ78" s="328"/>
      <c r="AK78" s="328"/>
      <c r="AL78" s="328"/>
      <c r="AM78" s="328"/>
      <c r="AN78" s="328"/>
      <c r="AO78" s="328"/>
      <c r="AP78" s="328"/>
      <c r="AQ78" s="328"/>
      <c r="AR78" s="318"/>
      <c r="AS78" s="318"/>
      <c r="AT78" s="318"/>
      <c r="AU78" s="318"/>
      <c r="AV78" s="318"/>
      <c r="AW78" s="318"/>
      <c r="AX78" s="318"/>
      <c r="AY78" s="318"/>
      <c r="AZ78" s="318"/>
      <c r="BA78" s="318"/>
      <c r="BB78" s="318"/>
      <c r="BC78" s="318"/>
      <c r="BD78" s="318"/>
      <c r="BE78" s="318"/>
      <c r="BF78" s="318"/>
      <c r="BG78" s="318"/>
      <c r="BH78" s="318"/>
      <c r="BI78" s="318"/>
      <c r="BJ78" s="318"/>
      <c r="BK78" s="318"/>
      <c r="BL78" s="318"/>
      <c r="BM78" s="318"/>
      <c r="BN78" s="318"/>
      <c r="BO78" s="318"/>
      <c r="BP78" s="318"/>
      <c r="BQ78" s="318"/>
      <c r="BR78" s="318"/>
      <c r="BS78" s="318"/>
      <c r="BT78" s="318"/>
      <c r="BU78" s="318"/>
      <c r="BV78" s="318"/>
      <c r="BW78" s="318"/>
      <c r="BX78" s="318"/>
      <c r="BY78" s="318"/>
      <c r="BZ78" s="318"/>
      <c r="CA78" s="318"/>
      <c r="CB78" s="318"/>
      <c r="CC78" s="318"/>
      <c r="CD78" s="318"/>
      <c r="CE78" s="318"/>
      <c r="CF78" s="318"/>
      <c r="CG78" s="318"/>
      <c r="CH78" s="318"/>
      <c r="CI78" s="318"/>
      <c r="CJ78" s="318"/>
      <c r="CK78" s="318"/>
      <c r="CL78" s="318"/>
      <c r="CM78" s="318"/>
      <c r="CN78" s="226"/>
      <c r="CO78" s="226"/>
      <c r="CP78" s="226"/>
      <c r="CQ78" s="227"/>
      <c r="CR78" s="224"/>
    </row>
    <row r="79" spans="2:96" ht="11.25" customHeight="1">
      <c r="B79" s="225"/>
      <c r="C79" s="318"/>
      <c r="D79" s="318"/>
      <c r="E79" s="318"/>
      <c r="F79" s="318"/>
      <c r="G79" s="318"/>
      <c r="H79" s="318"/>
      <c r="I79" s="318"/>
      <c r="J79" s="318"/>
      <c r="K79" s="318"/>
      <c r="L79" s="318"/>
      <c r="M79" s="318"/>
      <c r="N79" s="318"/>
      <c r="O79" s="318"/>
      <c r="P79" s="318"/>
      <c r="Q79" s="318"/>
      <c r="R79" s="318"/>
      <c r="S79" s="318"/>
      <c r="T79" s="318"/>
      <c r="U79" s="318"/>
      <c r="V79" s="318"/>
      <c r="W79" s="318"/>
      <c r="X79" s="318"/>
      <c r="Y79" s="318"/>
      <c r="Z79" s="318"/>
      <c r="AA79" s="318"/>
      <c r="AB79" s="318"/>
      <c r="AC79" s="318"/>
      <c r="AD79" s="318"/>
      <c r="AE79" s="318"/>
      <c r="AF79" s="318"/>
      <c r="AG79" s="318"/>
      <c r="AH79" s="318"/>
      <c r="AI79" s="328"/>
      <c r="AJ79" s="328"/>
      <c r="AK79" s="328"/>
      <c r="AL79" s="328"/>
      <c r="AM79" s="328"/>
      <c r="AN79" s="328"/>
      <c r="AO79" s="328"/>
      <c r="AP79" s="328"/>
      <c r="AQ79" s="328"/>
      <c r="AR79" s="318"/>
      <c r="AS79" s="318"/>
      <c r="AT79" s="318"/>
      <c r="AU79" s="318"/>
      <c r="AV79" s="318"/>
      <c r="AW79" s="318"/>
      <c r="AX79" s="318"/>
      <c r="AY79" s="318"/>
      <c r="AZ79" s="318"/>
      <c r="BA79" s="318"/>
      <c r="BB79" s="318"/>
      <c r="BC79" s="318"/>
      <c r="BD79" s="318"/>
      <c r="BE79" s="318"/>
      <c r="BF79" s="318"/>
      <c r="BG79" s="318"/>
      <c r="BH79" s="318"/>
      <c r="BI79" s="318"/>
      <c r="BJ79" s="318"/>
      <c r="BK79" s="318"/>
      <c r="BL79" s="318"/>
      <c r="BM79" s="318"/>
      <c r="BN79" s="318"/>
      <c r="BO79" s="318"/>
      <c r="BP79" s="318"/>
      <c r="BQ79" s="318"/>
      <c r="BR79" s="318"/>
      <c r="BS79" s="318"/>
      <c r="BT79" s="318"/>
      <c r="BU79" s="318"/>
      <c r="BV79" s="318"/>
      <c r="BW79" s="318"/>
      <c r="BX79" s="318"/>
      <c r="BY79" s="318"/>
      <c r="BZ79" s="318"/>
      <c r="CA79" s="318"/>
      <c r="CB79" s="318"/>
      <c r="CC79" s="318"/>
      <c r="CD79" s="318"/>
      <c r="CE79" s="318"/>
      <c r="CF79" s="318"/>
      <c r="CG79" s="318"/>
      <c r="CH79" s="318"/>
      <c r="CI79" s="318"/>
      <c r="CJ79" s="318"/>
      <c r="CK79" s="318"/>
      <c r="CL79" s="318"/>
      <c r="CM79" s="318"/>
      <c r="CN79" s="226"/>
      <c r="CO79" s="226"/>
      <c r="CP79" s="226"/>
      <c r="CQ79" s="227"/>
      <c r="CR79" s="224"/>
    </row>
    <row r="80" spans="2:96" ht="11.25" customHeight="1">
      <c r="B80" s="225"/>
      <c r="C80" s="318"/>
      <c r="D80" s="318"/>
      <c r="E80" s="318"/>
      <c r="F80" s="318"/>
      <c r="G80" s="318"/>
      <c r="H80" s="318"/>
      <c r="I80" s="318"/>
      <c r="J80" s="318"/>
      <c r="K80" s="318"/>
      <c r="L80" s="318"/>
      <c r="M80" s="318"/>
      <c r="N80" s="318"/>
      <c r="O80" s="318"/>
      <c r="P80" s="318"/>
      <c r="Q80" s="318"/>
      <c r="R80" s="318"/>
      <c r="S80" s="318"/>
      <c r="T80" s="318"/>
      <c r="U80" s="318"/>
      <c r="V80" s="318"/>
      <c r="W80" s="318"/>
      <c r="X80" s="318"/>
      <c r="Y80" s="318"/>
      <c r="Z80" s="318"/>
      <c r="AA80" s="318"/>
      <c r="AB80" s="318"/>
      <c r="AC80" s="318"/>
      <c r="AD80" s="318"/>
      <c r="AE80" s="318"/>
      <c r="AF80" s="318"/>
      <c r="AG80" s="318"/>
      <c r="AH80" s="318"/>
      <c r="AI80" s="328"/>
      <c r="AJ80" s="328"/>
      <c r="AK80" s="328"/>
      <c r="AL80" s="328"/>
      <c r="AM80" s="328"/>
      <c r="AN80" s="328"/>
      <c r="AO80" s="328"/>
      <c r="AP80" s="328"/>
      <c r="AQ80" s="328"/>
      <c r="AR80" s="318"/>
      <c r="AS80" s="318"/>
      <c r="AT80" s="318"/>
      <c r="AU80" s="318"/>
      <c r="AV80" s="318"/>
      <c r="AW80" s="318"/>
      <c r="AX80" s="318"/>
      <c r="AY80" s="318"/>
      <c r="AZ80" s="318"/>
      <c r="BA80" s="318"/>
      <c r="BB80" s="318"/>
      <c r="BC80" s="318"/>
      <c r="BD80" s="318"/>
      <c r="BE80" s="318"/>
      <c r="BF80" s="318"/>
      <c r="BG80" s="318"/>
      <c r="BH80" s="318"/>
      <c r="BI80" s="318"/>
      <c r="BJ80" s="318"/>
      <c r="BK80" s="318"/>
      <c r="BL80" s="318"/>
      <c r="BM80" s="318"/>
      <c r="BN80" s="318"/>
      <c r="BO80" s="318"/>
      <c r="BP80" s="318"/>
      <c r="BQ80" s="318"/>
      <c r="BR80" s="318"/>
      <c r="BS80" s="318"/>
      <c r="BT80" s="318"/>
      <c r="BU80" s="318"/>
      <c r="BV80" s="318"/>
      <c r="BW80" s="318"/>
      <c r="BX80" s="318"/>
      <c r="BY80" s="318"/>
      <c r="BZ80" s="318"/>
      <c r="CA80" s="318"/>
      <c r="CB80" s="318"/>
      <c r="CC80" s="318"/>
      <c r="CD80" s="318"/>
      <c r="CE80" s="318"/>
      <c r="CF80" s="318"/>
      <c r="CG80" s="318"/>
      <c r="CH80" s="318"/>
      <c r="CI80" s="318"/>
      <c r="CJ80" s="318"/>
      <c r="CK80" s="318"/>
      <c r="CL80" s="318"/>
      <c r="CM80" s="318"/>
      <c r="CN80" s="226"/>
      <c r="CO80" s="226"/>
      <c r="CP80" s="226"/>
      <c r="CQ80" s="227"/>
      <c r="CR80" s="224"/>
    </row>
    <row r="81" spans="2:96" ht="11.25" customHeight="1">
      <c r="B81" s="225"/>
      <c r="C81" s="318"/>
      <c r="D81" s="318"/>
      <c r="E81" s="318"/>
      <c r="F81" s="318"/>
      <c r="G81" s="318"/>
      <c r="H81" s="318"/>
      <c r="I81" s="318"/>
      <c r="J81" s="318"/>
      <c r="K81" s="318"/>
      <c r="L81" s="318"/>
      <c r="M81" s="318"/>
      <c r="N81" s="318"/>
      <c r="O81" s="318"/>
      <c r="P81" s="318"/>
      <c r="Q81" s="318"/>
      <c r="R81" s="318"/>
      <c r="S81" s="318"/>
      <c r="T81" s="318"/>
      <c r="U81" s="318"/>
      <c r="V81" s="318"/>
      <c r="W81" s="318"/>
      <c r="X81" s="318"/>
      <c r="Y81" s="318"/>
      <c r="Z81" s="318"/>
      <c r="AA81" s="318"/>
      <c r="AB81" s="318"/>
      <c r="AC81" s="318"/>
      <c r="AD81" s="318"/>
      <c r="AE81" s="318"/>
      <c r="AF81" s="318"/>
      <c r="AG81" s="318"/>
      <c r="AH81" s="318"/>
      <c r="AI81" s="328"/>
      <c r="AJ81" s="328"/>
      <c r="AK81" s="328"/>
      <c r="AL81" s="328"/>
      <c r="AM81" s="328"/>
      <c r="AN81" s="328"/>
      <c r="AO81" s="328"/>
      <c r="AP81" s="328"/>
      <c r="AQ81" s="328"/>
      <c r="AR81" s="318"/>
      <c r="AS81" s="318"/>
      <c r="AT81" s="318"/>
      <c r="AU81" s="318"/>
      <c r="AV81" s="318"/>
      <c r="AW81" s="318"/>
      <c r="AX81" s="318"/>
      <c r="AY81" s="318"/>
      <c r="AZ81" s="318"/>
      <c r="BA81" s="318"/>
      <c r="BB81" s="318"/>
      <c r="BC81" s="318"/>
      <c r="BD81" s="318"/>
      <c r="BE81" s="318"/>
      <c r="BF81" s="318"/>
      <c r="BG81" s="318"/>
      <c r="BH81" s="318"/>
      <c r="BI81" s="318"/>
      <c r="BJ81" s="318"/>
      <c r="BK81" s="318"/>
      <c r="BL81" s="318"/>
      <c r="BM81" s="318"/>
      <c r="BN81" s="318"/>
      <c r="BO81" s="318"/>
      <c r="BP81" s="318"/>
      <c r="BQ81" s="318"/>
      <c r="BR81" s="318"/>
      <c r="BS81" s="318"/>
      <c r="BT81" s="318"/>
      <c r="BU81" s="318"/>
      <c r="BV81" s="318"/>
      <c r="BW81" s="318"/>
      <c r="BX81" s="318"/>
      <c r="BY81" s="318"/>
      <c r="BZ81" s="318"/>
      <c r="CA81" s="318"/>
      <c r="CB81" s="318"/>
      <c r="CC81" s="318"/>
      <c r="CD81" s="318"/>
      <c r="CE81" s="318"/>
      <c r="CF81" s="318"/>
      <c r="CG81" s="318"/>
      <c r="CH81" s="318"/>
      <c r="CI81" s="318"/>
      <c r="CJ81" s="318"/>
      <c r="CK81" s="318"/>
      <c r="CL81" s="318"/>
      <c r="CM81" s="318"/>
      <c r="CN81" s="226"/>
      <c r="CO81" s="226"/>
      <c r="CP81" s="226"/>
      <c r="CQ81" s="227"/>
      <c r="CR81" s="224"/>
    </row>
    <row r="82" spans="2:96" ht="11.25" customHeight="1">
      <c r="B82" s="225"/>
      <c r="C82" s="318"/>
      <c r="D82" s="318"/>
      <c r="E82" s="318"/>
      <c r="F82" s="318"/>
      <c r="G82" s="318"/>
      <c r="H82" s="318"/>
      <c r="I82" s="318"/>
      <c r="J82" s="318"/>
      <c r="K82" s="318"/>
      <c r="L82" s="318"/>
      <c r="M82" s="318"/>
      <c r="N82" s="318"/>
      <c r="O82" s="318"/>
      <c r="P82" s="318"/>
      <c r="Q82" s="318"/>
      <c r="R82" s="318"/>
      <c r="S82" s="318"/>
      <c r="T82" s="318"/>
      <c r="U82" s="318"/>
      <c r="V82" s="318"/>
      <c r="W82" s="318"/>
      <c r="X82" s="318"/>
      <c r="Y82" s="318"/>
      <c r="Z82" s="318"/>
      <c r="AA82" s="318"/>
      <c r="AB82" s="318"/>
      <c r="AC82" s="318"/>
      <c r="AD82" s="318"/>
      <c r="AE82" s="318"/>
      <c r="AF82" s="318"/>
      <c r="AG82" s="318"/>
      <c r="AH82" s="318"/>
      <c r="AI82" s="328"/>
      <c r="AJ82" s="328"/>
      <c r="AK82" s="328"/>
      <c r="AL82" s="328"/>
      <c r="AM82" s="328"/>
      <c r="AN82" s="328"/>
      <c r="AO82" s="328"/>
      <c r="AP82" s="328"/>
      <c r="AQ82" s="328"/>
      <c r="AR82" s="318"/>
      <c r="AS82" s="318"/>
      <c r="AT82" s="318"/>
      <c r="AU82" s="318"/>
      <c r="AV82" s="318"/>
      <c r="AW82" s="318"/>
      <c r="AX82" s="318"/>
      <c r="AY82" s="318"/>
      <c r="AZ82" s="318"/>
      <c r="BA82" s="318"/>
      <c r="BB82" s="318"/>
      <c r="BC82" s="318"/>
      <c r="BD82" s="318"/>
      <c r="BE82" s="318"/>
      <c r="BF82" s="318"/>
      <c r="BG82" s="318"/>
      <c r="BH82" s="318"/>
      <c r="BI82" s="318"/>
      <c r="BJ82" s="318"/>
      <c r="BK82" s="318"/>
      <c r="BL82" s="318"/>
      <c r="BM82" s="318"/>
      <c r="BN82" s="318"/>
      <c r="BO82" s="318"/>
      <c r="BP82" s="318"/>
      <c r="BQ82" s="318"/>
      <c r="BR82" s="318"/>
      <c r="BS82" s="318"/>
      <c r="BT82" s="318"/>
      <c r="BU82" s="318"/>
      <c r="BV82" s="318"/>
      <c r="BW82" s="318"/>
      <c r="BX82" s="318"/>
      <c r="BY82" s="318"/>
      <c r="BZ82" s="318"/>
      <c r="CA82" s="318"/>
      <c r="CB82" s="318"/>
      <c r="CC82" s="318"/>
      <c r="CD82" s="318"/>
      <c r="CE82" s="318"/>
      <c r="CF82" s="318"/>
      <c r="CG82" s="318"/>
      <c r="CH82" s="318"/>
      <c r="CI82" s="318"/>
      <c r="CJ82" s="318"/>
      <c r="CK82" s="318"/>
      <c r="CL82" s="318"/>
      <c r="CM82" s="318"/>
      <c r="CN82" s="226"/>
      <c r="CO82" s="226"/>
      <c r="CP82" s="226"/>
      <c r="CQ82" s="227"/>
      <c r="CR82" s="224"/>
    </row>
    <row r="83" spans="2:96" ht="11.25" customHeight="1">
      <c r="B83" s="225"/>
      <c r="C83" s="318"/>
      <c r="D83" s="318"/>
      <c r="E83" s="318"/>
      <c r="F83" s="318"/>
      <c r="G83" s="318"/>
      <c r="H83" s="318"/>
      <c r="I83" s="318"/>
      <c r="J83" s="318"/>
      <c r="K83" s="318"/>
      <c r="L83" s="318"/>
      <c r="M83" s="318"/>
      <c r="N83" s="318"/>
      <c r="O83" s="318"/>
      <c r="P83" s="318"/>
      <c r="Q83" s="318"/>
      <c r="R83" s="318"/>
      <c r="S83" s="318"/>
      <c r="T83" s="318"/>
      <c r="U83" s="318"/>
      <c r="V83" s="318"/>
      <c r="W83" s="318"/>
      <c r="X83" s="318"/>
      <c r="Y83" s="318"/>
      <c r="Z83" s="318"/>
      <c r="AA83" s="318"/>
      <c r="AB83" s="318"/>
      <c r="AC83" s="318"/>
      <c r="AD83" s="318"/>
      <c r="AE83" s="318"/>
      <c r="AF83" s="318"/>
      <c r="AG83" s="318"/>
      <c r="AH83" s="318"/>
      <c r="AI83" s="328"/>
      <c r="AJ83" s="328"/>
      <c r="AK83" s="328"/>
      <c r="AL83" s="328"/>
      <c r="AM83" s="328"/>
      <c r="AN83" s="328"/>
      <c r="AO83" s="328"/>
      <c r="AP83" s="328"/>
      <c r="AQ83" s="328"/>
      <c r="AR83" s="318"/>
      <c r="AS83" s="318"/>
      <c r="AT83" s="318"/>
      <c r="AU83" s="318"/>
      <c r="AV83" s="318"/>
      <c r="AW83" s="318"/>
      <c r="AX83" s="318"/>
      <c r="AY83" s="318"/>
      <c r="AZ83" s="318"/>
      <c r="BA83" s="318"/>
      <c r="BB83" s="318"/>
      <c r="BC83" s="318"/>
      <c r="BD83" s="318"/>
      <c r="BE83" s="318"/>
      <c r="BF83" s="318"/>
      <c r="BG83" s="318"/>
      <c r="BH83" s="318"/>
      <c r="BI83" s="318"/>
      <c r="BJ83" s="318"/>
      <c r="BK83" s="318"/>
      <c r="BL83" s="318"/>
      <c r="BM83" s="318"/>
      <c r="BN83" s="318"/>
      <c r="BO83" s="318"/>
      <c r="BP83" s="318"/>
      <c r="BQ83" s="318"/>
      <c r="BR83" s="318"/>
      <c r="BS83" s="318"/>
      <c r="BT83" s="318"/>
      <c r="BU83" s="318"/>
      <c r="BV83" s="318"/>
      <c r="BW83" s="318"/>
      <c r="BX83" s="318"/>
      <c r="BY83" s="318"/>
      <c r="BZ83" s="318"/>
      <c r="CA83" s="318"/>
      <c r="CB83" s="318"/>
      <c r="CC83" s="318"/>
      <c r="CD83" s="318"/>
      <c r="CE83" s="318"/>
      <c r="CF83" s="318"/>
      <c r="CG83" s="318"/>
      <c r="CH83" s="318"/>
      <c r="CI83" s="318"/>
      <c r="CJ83" s="318"/>
      <c r="CK83" s="318"/>
      <c r="CL83" s="318"/>
      <c r="CM83" s="318"/>
      <c r="CN83" s="226"/>
      <c r="CO83" s="226"/>
      <c r="CP83" s="226"/>
      <c r="CQ83" s="227"/>
      <c r="CR83" s="224"/>
    </row>
    <row r="84" spans="2:96" ht="11.25" customHeight="1">
      <c r="B84" s="225"/>
      <c r="C84" s="318"/>
      <c r="D84" s="318"/>
      <c r="E84" s="318"/>
      <c r="F84" s="318"/>
      <c r="G84" s="318"/>
      <c r="H84" s="318"/>
      <c r="I84" s="318"/>
      <c r="J84" s="318"/>
      <c r="K84" s="318"/>
      <c r="L84" s="318"/>
      <c r="M84" s="318"/>
      <c r="N84" s="318"/>
      <c r="O84" s="318"/>
      <c r="P84" s="318"/>
      <c r="Q84" s="318"/>
      <c r="R84" s="318"/>
      <c r="S84" s="318"/>
      <c r="T84" s="318"/>
      <c r="U84" s="318"/>
      <c r="V84" s="318"/>
      <c r="W84" s="318"/>
      <c r="X84" s="318"/>
      <c r="Y84" s="318"/>
      <c r="Z84" s="318"/>
      <c r="AA84" s="318"/>
      <c r="AB84" s="318"/>
      <c r="AC84" s="318"/>
      <c r="AD84" s="318"/>
      <c r="AE84" s="318"/>
      <c r="AF84" s="318"/>
      <c r="AG84" s="318"/>
      <c r="AH84" s="318"/>
      <c r="AI84" s="328"/>
      <c r="AJ84" s="328"/>
      <c r="AK84" s="328"/>
      <c r="AL84" s="328"/>
      <c r="AM84" s="328"/>
      <c r="AN84" s="328"/>
      <c r="AO84" s="328"/>
      <c r="AP84" s="328"/>
      <c r="AQ84" s="328"/>
      <c r="AR84" s="318"/>
      <c r="AS84" s="318"/>
      <c r="AT84" s="318"/>
      <c r="AU84" s="318"/>
      <c r="AV84" s="318"/>
      <c r="AW84" s="318"/>
      <c r="AX84" s="318"/>
      <c r="AY84" s="318"/>
      <c r="AZ84" s="318"/>
      <c r="BA84" s="318"/>
      <c r="BB84" s="318"/>
      <c r="BC84" s="318"/>
      <c r="BD84" s="318"/>
      <c r="BE84" s="318"/>
      <c r="BF84" s="318"/>
      <c r="BG84" s="318"/>
      <c r="BH84" s="318"/>
      <c r="BI84" s="318"/>
      <c r="BJ84" s="318"/>
      <c r="BK84" s="318"/>
      <c r="BL84" s="318"/>
      <c r="BM84" s="318"/>
      <c r="BN84" s="318"/>
      <c r="BO84" s="318"/>
      <c r="BP84" s="318"/>
      <c r="BQ84" s="318"/>
      <c r="BR84" s="318"/>
      <c r="BS84" s="318"/>
      <c r="BT84" s="318"/>
      <c r="BU84" s="318"/>
      <c r="BV84" s="318"/>
      <c r="BW84" s="318"/>
      <c r="BX84" s="318"/>
      <c r="BY84" s="318"/>
      <c r="BZ84" s="318"/>
      <c r="CA84" s="318"/>
      <c r="CB84" s="318"/>
      <c r="CC84" s="318"/>
      <c r="CD84" s="318"/>
      <c r="CE84" s="318"/>
      <c r="CF84" s="318"/>
      <c r="CG84" s="318"/>
      <c r="CH84" s="318"/>
      <c r="CI84" s="318"/>
      <c r="CJ84" s="318"/>
      <c r="CK84" s="318"/>
      <c r="CL84" s="318"/>
      <c r="CM84" s="318"/>
      <c r="CN84" s="226"/>
      <c r="CO84" s="226"/>
      <c r="CP84" s="226"/>
      <c r="CQ84" s="227"/>
      <c r="CR84" s="224"/>
    </row>
    <row r="85" spans="2:96" ht="11.25" customHeight="1">
      <c r="B85" s="225"/>
      <c r="C85" s="318"/>
      <c r="D85" s="318"/>
      <c r="E85" s="318"/>
      <c r="F85" s="318"/>
      <c r="G85" s="318"/>
      <c r="H85" s="318"/>
      <c r="I85" s="318"/>
      <c r="J85" s="318"/>
      <c r="K85" s="318"/>
      <c r="L85" s="318"/>
      <c r="M85" s="318"/>
      <c r="N85" s="318"/>
      <c r="O85" s="318"/>
      <c r="P85" s="318"/>
      <c r="Q85" s="318"/>
      <c r="R85" s="318"/>
      <c r="S85" s="318"/>
      <c r="T85" s="318"/>
      <c r="U85" s="318"/>
      <c r="V85" s="318"/>
      <c r="W85" s="318"/>
      <c r="X85" s="318"/>
      <c r="Y85" s="318"/>
      <c r="Z85" s="318"/>
      <c r="AA85" s="318"/>
      <c r="AB85" s="318"/>
      <c r="AC85" s="318"/>
      <c r="AD85" s="318"/>
      <c r="AE85" s="318"/>
      <c r="AF85" s="318"/>
      <c r="AG85" s="318"/>
      <c r="AH85" s="318"/>
      <c r="AI85" s="328"/>
      <c r="AJ85" s="328"/>
      <c r="AK85" s="328"/>
      <c r="AL85" s="328"/>
      <c r="AM85" s="328"/>
      <c r="AN85" s="328"/>
      <c r="AO85" s="328"/>
      <c r="AP85" s="328"/>
      <c r="AQ85" s="328"/>
      <c r="AR85" s="318"/>
      <c r="AS85" s="318"/>
      <c r="AT85" s="318"/>
      <c r="AU85" s="318"/>
      <c r="AV85" s="318"/>
      <c r="AW85" s="318"/>
      <c r="AX85" s="318"/>
      <c r="AY85" s="318"/>
      <c r="AZ85" s="318"/>
      <c r="BA85" s="318"/>
      <c r="BB85" s="318"/>
      <c r="BC85" s="318"/>
      <c r="BD85" s="318"/>
      <c r="BE85" s="318"/>
      <c r="BF85" s="318"/>
      <c r="BG85" s="318"/>
      <c r="BH85" s="318"/>
      <c r="BI85" s="318"/>
      <c r="BJ85" s="318"/>
      <c r="BK85" s="318"/>
      <c r="BL85" s="318"/>
      <c r="BM85" s="318"/>
      <c r="BN85" s="318"/>
      <c r="BO85" s="318"/>
      <c r="BP85" s="318"/>
      <c r="BQ85" s="318"/>
      <c r="BR85" s="318"/>
      <c r="BS85" s="318"/>
      <c r="BT85" s="318"/>
      <c r="BU85" s="318"/>
      <c r="BV85" s="318"/>
      <c r="BW85" s="318"/>
      <c r="BX85" s="318"/>
      <c r="BY85" s="318"/>
      <c r="BZ85" s="318"/>
      <c r="CA85" s="318"/>
      <c r="CB85" s="318"/>
      <c r="CC85" s="318"/>
      <c r="CD85" s="318"/>
      <c r="CE85" s="318"/>
      <c r="CF85" s="318"/>
      <c r="CG85" s="318"/>
      <c r="CH85" s="318"/>
      <c r="CI85" s="318"/>
      <c r="CJ85" s="318"/>
      <c r="CK85" s="318"/>
      <c r="CL85" s="318"/>
      <c r="CM85" s="318"/>
      <c r="CN85" s="226"/>
      <c r="CO85" s="226"/>
      <c r="CP85" s="226"/>
      <c r="CQ85" s="227"/>
      <c r="CR85" s="224"/>
    </row>
    <row r="86" spans="2:96" ht="11.25" customHeight="1">
      <c r="B86" s="225"/>
      <c r="C86" s="318"/>
      <c r="D86" s="318"/>
      <c r="E86" s="318"/>
      <c r="F86" s="318"/>
      <c r="G86" s="318"/>
      <c r="H86" s="318"/>
      <c r="I86" s="318"/>
      <c r="J86" s="318"/>
      <c r="K86" s="318"/>
      <c r="L86" s="318"/>
      <c r="M86" s="318"/>
      <c r="N86" s="318"/>
      <c r="O86" s="318"/>
      <c r="P86" s="318"/>
      <c r="Q86" s="318"/>
      <c r="R86" s="318"/>
      <c r="S86" s="318"/>
      <c r="T86" s="318"/>
      <c r="U86" s="318"/>
      <c r="V86" s="318"/>
      <c r="W86" s="318"/>
      <c r="X86" s="318"/>
      <c r="Y86" s="318"/>
      <c r="Z86" s="318"/>
      <c r="AA86" s="318"/>
      <c r="AB86" s="318"/>
      <c r="AC86" s="318"/>
      <c r="AD86" s="318"/>
      <c r="AE86" s="318"/>
      <c r="AF86" s="318"/>
      <c r="AG86" s="318"/>
      <c r="AH86" s="318"/>
      <c r="AI86" s="328"/>
      <c r="AJ86" s="328"/>
      <c r="AK86" s="328"/>
      <c r="AL86" s="328"/>
      <c r="AM86" s="328"/>
      <c r="AN86" s="328"/>
      <c r="AO86" s="328"/>
      <c r="AP86" s="328"/>
      <c r="AQ86" s="328"/>
      <c r="AR86" s="318"/>
      <c r="AS86" s="318"/>
      <c r="AT86" s="318"/>
      <c r="AU86" s="318"/>
      <c r="AV86" s="318"/>
      <c r="AW86" s="318"/>
      <c r="AX86" s="318"/>
      <c r="AY86" s="318"/>
      <c r="AZ86" s="318"/>
      <c r="BA86" s="318"/>
      <c r="BB86" s="318"/>
      <c r="BC86" s="318"/>
      <c r="BD86" s="318"/>
      <c r="BE86" s="318"/>
      <c r="BF86" s="318"/>
      <c r="BG86" s="318"/>
      <c r="BH86" s="318"/>
      <c r="BI86" s="318"/>
      <c r="BJ86" s="318"/>
      <c r="BK86" s="318"/>
      <c r="BL86" s="318"/>
      <c r="BM86" s="318"/>
      <c r="BN86" s="318"/>
      <c r="BO86" s="318"/>
      <c r="BP86" s="318"/>
      <c r="BQ86" s="318"/>
      <c r="BR86" s="318"/>
      <c r="BS86" s="318"/>
      <c r="BT86" s="318"/>
      <c r="BU86" s="318"/>
      <c r="BV86" s="318"/>
      <c r="BW86" s="318"/>
      <c r="BX86" s="318"/>
      <c r="BY86" s="318"/>
      <c r="BZ86" s="318"/>
      <c r="CA86" s="318"/>
      <c r="CB86" s="318"/>
      <c r="CC86" s="318"/>
      <c r="CD86" s="318"/>
      <c r="CE86" s="318"/>
      <c r="CF86" s="318"/>
      <c r="CG86" s="318"/>
      <c r="CH86" s="318"/>
      <c r="CI86" s="318"/>
      <c r="CJ86" s="318"/>
      <c r="CK86" s="318"/>
      <c r="CL86" s="318"/>
      <c r="CM86" s="318"/>
      <c r="CN86" s="226"/>
      <c r="CO86" s="226"/>
      <c r="CP86" s="226"/>
      <c r="CQ86" s="227"/>
      <c r="CR86" s="224"/>
    </row>
    <row r="87" spans="2:96" ht="11.25" customHeight="1">
      <c r="B87" s="225"/>
      <c r="C87" s="318"/>
      <c r="D87" s="318"/>
      <c r="E87" s="318"/>
      <c r="F87" s="318"/>
      <c r="G87" s="318"/>
      <c r="H87" s="318"/>
      <c r="I87" s="318"/>
      <c r="J87" s="318"/>
      <c r="K87" s="318"/>
      <c r="L87" s="318"/>
      <c r="M87" s="318"/>
      <c r="N87" s="318"/>
      <c r="O87" s="318"/>
      <c r="P87" s="318"/>
      <c r="Q87" s="318"/>
      <c r="R87" s="318"/>
      <c r="S87" s="318"/>
      <c r="T87" s="318"/>
      <c r="U87" s="318"/>
      <c r="V87" s="318"/>
      <c r="W87" s="318"/>
      <c r="X87" s="318"/>
      <c r="Y87" s="318"/>
      <c r="Z87" s="318"/>
      <c r="AA87" s="318"/>
      <c r="AB87" s="318"/>
      <c r="AC87" s="318"/>
      <c r="AD87" s="318"/>
      <c r="AE87" s="318"/>
      <c r="AF87" s="318"/>
      <c r="AG87" s="318"/>
      <c r="AH87" s="318"/>
      <c r="AI87" s="328"/>
      <c r="AJ87" s="328"/>
      <c r="AK87" s="328"/>
      <c r="AL87" s="328"/>
      <c r="AM87" s="328"/>
      <c r="AN87" s="328"/>
      <c r="AO87" s="328"/>
      <c r="AP87" s="328"/>
      <c r="AQ87" s="328"/>
      <c r="AR87" s="318"/>
      <c r="AS87" s="318"/>
      <c r="AT87" s="318"/>
      <c r="AU87" s="318"/>
      <c r="AV87" s="318"/>
      <c r="AW87" s="318"/>
      <c r="AX87" s="318"/>
      <c r="AY87" s="318"/>
      <c r="AZ87" s="318"/>
      <c r="BA87" s="318"/>
      <c r="BB87" s="318"/>
      <c r="BC87" s="318"/>
      <c r="BD87" s="318"/>
      <c r="BE87" s="318"/>
      <c r="BF87" s="318"/>
      <c r="BG87" s="318"/>
      <c r="BH87" s="318"/>
      <c r="BI87" s="318"/>
      <c r="BJ87" s="318"/>
      <c r="BK87" s="318"/>
      <c r="BL87" s="318"/>
      <c r="BM87" s="318"/>
      <c r="BN87" s="318"/>
      <c r="BO87" s="318"/>
      <c r="BP87" s="318"/>
      <c r="BQ87" s="318"/>
      <c r="BR87" s="318"/>
      <c r="BS87" s="318"/>
      <c r="BT87" s="318"/>
      <c r="BU87" s="318"/>
      <c r="BV87" s="318"/>
      <c r="BW87" s="318"/>
      <c r="BX87" s="318"/>
      <c r="BY87" s="318"/>
      <c r="BZ87" s="318"/>
      <c r="CA87" s="318"/>
      <c r="CB87" s="318"/>
      <c r="CC87" s="318"/>
      <c r="CD87" s="318"/>
      <c r="CE87" s="318"/>
      <c r="CF87" s="318"/>
      <c r="CG87" s="318"/>
      <c r="CH87" s="318"/>
      <c r="CI87" s="318"/>
      <c r="CJ87" s="318"/>
      <c r="CK87" s="318"/>
      <c r="CL87" s="318"/>
      <c r="CM87" s="318"/>
      <c r="CN87" s="226"/>
      <c r="CO87" s="226"/>
      <c r="CP87" s="226"/>
      <c r="CQ87" s="227"/>
      <c r="CR87" s="224"/>
    </row>
    <row r="88" spans="2:96" ht="11.25" customHeight="1">
      <c r="B88" s="225"/>
      <c r="C88" s="318"/>
      <c r="D88" s="318"/>
      <c r="E88" s="318"/>
      <c r="F88" s="318"/>
      <c r="G88" s="318"/>
      <c r="H88" s="318"/>
      <c r="I88" s="318"/>
      <c r="J88" s="318"/>
      <c r="K88" s="318"/>
      <c r="L88" s="318"/>
      <c r="M88" s="318"/>
      <c r="N88" s="318"/>
      <c r="O88" s="318"/>
      <c r="P88" s="318"/>
      <c r="Q88" s="318"/>
      <c r="R88" s="318"/>
      <c r="S88" s="318"/>
      <c r="T88" s="318"/>
      <c r="U88" s="318"/>
      <c r="V88" s="318"/>
      <c r="W88" s="318"/>
      <c r="X88" s="318"/>
      <c r="Y88" s="318"/>
      <c r="Z88" s="318"/>
      <c r="AA88" s="318"/>
      <c r="AB88" s="318"/>
      <c r="AC88" s="318"/>
      <c r="AD88" s="318"/>
      <c r="AE88" s="318"/>
      <c r="AF88" s="318"/>
      <c r="AG88" s="318"/>
      <c r="AH88" s="318"/>
      <c r="AI88" s="328"/>
      <c r="AJ88" s="328"/>
      <c r="AK88" s="328"/>
      <c r="AL88" s="328"/>
      <c r="AM88" s="328"/>
      <c r="AN88" s="328"/>
      <c r="AO88" s="328"/>
      <c r="AP88" s="328"/>
      <c r="AQ88" s="328"/>
      <c r="AR88" s="318"/>
      <c r="AS88" s="318"/>
      <c r="AT88" s="318"/>
      <c r="AU88" s="318"/>
      <c r="AV88" s="318"/>
      <c r="AW88" s="318"/>
      <c r="AX88" s="318"/>
      <c r="AY88" s="318"/>
      <c r="AZ88" s="318"/>
      <c r="BA88" s="318"/>
      <c r="BB88" s="318"/>
      <c r="BC88" s="318"/>
      <c r="BD88" s="318"/>
      <c r="BE88" s="318"/>
      <c r="BF88" s="318"/>
      <c r="BG88" s="318"/>
      <c r="BH88" s="318"/>
      <c r="BI88" s="318"/>
      <c r="BJ88" s="318"/>
      <c r="BK88" s="318"/>
      <c r="BL88" s="318"/>
      <c r="BM88" s="318"/>
      <c r="BN88" s="318"/>
      <c r="BO88" s="318"/>
      <c r="BP88" s="318"/>
      <c r="BQ88" s="318"/>
      <c r="BR88" s="318"/>
      <c r="BS88" s="318"/>
      <c r="BT88" s="318"/>
      <c r="BU88" s="318"/>
      <c r="BV88" s="318"/>
      <c r="BW88" s="318"/>
      <c r="BX88" s="318"/>
      <c r="BY88" s="318"/>
      <c r="BZ88" s="318"/>
      <c r="CA88" s="318"/>
      <c r="CB88" s="318"/>
      <c r="CC88" s="318"/>
      <c r="CD88" s="318"/>
      <c r="CE88" s="318"/>
      <c r="CF88" s="318"/>
      <c r="CG88" s="318"/>
      <c r="CH88" s="318"/>
      <c r="CI88" s="318"/>
      <c r="CJ88" s="318"/>
      <c r="CK88" s="318"/>
      <c r="CL88" s="318"/>
      <c r="CM88" s="318"/>
      <c r="CN88" s="226"/>
      <c r="CO88" s="226"/>
      <c r="CP88" s="226"/>
      <c r="CQ88" s="227"/>
      <c r="CR88" s="224"/>
    </row>
    <row r="89" spans="2:96" ht="11.25" customHeight="1">
      <c r="B89" s="225"/>
      <c r="C89" s="318"/>
      <c r="D89" s="318"/>
      <c r="E89" s="318"/>
      <c r="F89" s="318"/>
      <c r="G89" s="318"/>
      <c r="H89" s="318"/>
      <c r="I89" s="318"/>
      <c r="J89" s="318"/>
      <c r="K89" s="318"/>
      <c r="L89" s="318"/>
      <c r="M89" s="318"/>
      <c r="N89" s="318"/>
      <c r="O89" s="318"/>
      <c r="P89" s="318"/>
      <c r="Q89" s="318"/>
      <c r="R89" s="318"/>
      <c r="S89" s="318"/>
      <c r="T89" s="318"/>
      <c r="U89" s="318"/>
      <c r="V89" s="318"/>
      <c r="W89" s="318"/>
      <c r="X89" s="318"/>
      <c r="Y89" s="318"/>
      <c r="Z89" s="318"/>
      <c r="AA89" s="318"/>
      <c r="AB89" s="318"/>
      <c r="AC89" s="318"/>
      <c r="AD89" s="318"/>
      <c r="AE89" s="318"/>
      <c r="AF89" s="318"/>
      <c r="AG89" s="318"/>
      <c r="AH89" s="318"/>
      <c r="AI89" s="328"/>
      <c r="AJ89" s="328"/>
      <c r="AK89" s="328"/>
      <c r="AL89" s="328"/>
      <c r="AM89" s="328"/>
      <c r="AN89" s="328"/>
      <c r="AO89" s="328"/>
      <c r="AP89" s="328"/>
      <c r="AQ89" s="328"/>
      <c r="AR89" s="318"/>
      <c r="AS89" s="318"/>
      <c r="AT89" s="318"/>
      <c r="AU89" s="318"/>
      <c r="AV89" s="318"/>
      <c r="AW89" s="318"/>
      <c r="AX89" s="318"/>
      <c r="AY89" s="318"/>
      <c r="AZ89" s="318"/>
      <c r="BA89" s="318"/>
      <c r="BB89" s="318"/>
      <c r="BC89" s="318"/>
      <c r="BD89" s="318"/>
      <c r="BE89" s="318"/>
      <c r="BF89" s="318"/>
      <c r="BG89" s="318"/>
      <c r="BH89" s="318"/>
      <c r="BI89" s="318"/>
      <c r="BJ89" s="318"/>
      <c r="BK89" s="318"/>
      <c r="BL89" s="318"/>
      <c r="BM89" s="318"/>
      <c r="BN89" s="318"/>
      <c r="BO89" s="318"/>
      <c r="BP89" s="318"/>
      <c r="BQ89" s="318"/>
      <c r="BR89" s="318"/>
      <c r="BS89" s="318"/>
      <c r="BT89" s="318"/>
      <c r="BU89" s="318"/>
      <c r="BV89" s="318"/>
      <c r="BW89" s="318"/>
      <c r="BX89" s="318"/>
      <c r="BY89" s="318"/>
      <c r="BZ89" s="318"/>
      <c r="CA89" s="318"/>
      <c r="CB89" s="318"/>
      <c r="CC89" s="318"/>
      <c r="CD89" s="318"/>
      <c r="CE89" s="318"/>
      <c r="CF89" s="318"/>
      <c r="CG89" s="318"/>
      <c r="CH89" s="318"/>
      <c r="CI89" s="318"/>
      <c r="CJ89" s="318"/>
      <c r="CK89" s="318"/>
      <c r="CL89" s="318"/>
      <c r="CM89" s="318"/>
      <c r="CN89" s="226"/>
      <c r="CO89" s="226"/>
      <c r="CP89" s="226"/>
      <c r="CQ89" s="227"/>
      <c r="CR89" s="224"/>
    </row>
    <row r="90" spans="2:96" ht="11.25" customHeight="1">
      <c r="B90" s="225"/>
      <c r="C90" s="318"/>
      <c r="D90" s="318"/>
      <c r="E90" s="318"/>
      <c r="F90" s="318"/>
      <c r="G90" s="318"/>
      <c r="H90" s="318"/>
      <c r="I90" s="318"/>
      <c r="J90" s="318"/>
      <c r="K90" s="318"/>
      <c r="L90" s="318"/>
      <c r="M90" s="318"/>
      <c r="N90" s="318"/>
      <c r="O90" s="318"/>
      <c r="P90" s="318"/>
      <c r="Q90" s="318"/>
      <c r="R90" s="318"/>
      <c r="S90" s="318"/>
      <c r="T90" s="318"/>
      <c r="U90" s="318"/>
      <c r="V90" s="318"/>
      <c r="W90" s="318"/>
      <c r="X90" s="318"/>
      <c r="Y90" s="318"/>
      <c r="Z90" s="318"/>
      <c r="AA90" s="318"/>
      <c r="AB90" s="318"/>
      <c r="AC90" s="318"/>
      <c r="AD90" s="318"/>
      <c r="AE90" s="318"/>
      <c r="AF90" s="318"/>
      <c r="AG90" s="318"/>
      <c r="AH90" s="318"/>
      <c r="AI90" s="328"/>
      <c r="AJ90" s="328"/>
      <c r="AK90" s="328"/>
      <c r="AL90" s="328"/>
      <c r="AM90" s="328"/>
      <c r="AN90" s="328"/>
      <c r="AO90" s="328"/>
      <c r="AP90" s="328"/>
      <c r="AQ90" s="328"/>
      <c r="AR90" s="318"/>
      <c r="AS90" s="318"/>
      <c r="AT90" s="318"/>
      <c r="AU90" s="318"/>
      <c r="AV90" s="318"/>
      <c r="AW90" s="318"/>
      <c r="AX90" s="318"/>
      <c r="AY90" s="318"/>
      <c r="AZ90" s="318"/>
      <c r="BA90" s="318"/>
      <c r="BB90" s="318"/>
      <c r="BC90" s="318"/>
      <c r="BD90" s="318"/>
      <c r="BE90" s="318"/>
      <c r="BF90" s="318"/>
      <c r="BG90" s="318"/>
      <c r="BH90" s="318"/>
      <c r="BI90" s="318"/>
      <c r="BJ90" s="318"/>
      <c r="BK90" s="318"/>
      <c r="BL90" s="318"/>
      <c r="BM90" s="318"/>
      <c r="BN90" s="318"/>
      <c r="BO90" s="318"/>
      <c r="BP90" s="318"/>
      <c r="BQ90" s="318"/>
      <c r="BR90" s="318"/>
      <c r="BS90" s="318"/>
      <c r="BT90" s="318"/>
      <c r="BU90" s="318"/>
      <c r="BV90" s="318"/>
      <c r="BW90" s="318"/>
      <c r="BX90" s="318"/>
      <c r="BY90" s="318"/>
      <c r="BZ90" s="318"/>
      <c r="CA90" s="318"/>
      <c r="CB90" s="318"/>
      <c r="CC90" s="318"/>
      <c r="CD90" s="318"/>
      <c r="CE90" s="318"/>
      <c r="CF90" s="318"/>
      <c r="CG90" s="318"/>
      <c r="CH90" s="318"/>
      <c r="CI90" s="318"/>
      <c r="CJ90" s="318"/>
      <c r="CK90" s="318"/>
      <c r="CL90" s="318"/>
      <c r="CM90" s="318"/>
      <c r="CN90" s="226"/>
      <c r="CO90" s="226"/>
      <c r="CP90" s="226"/>
      <c r="CQ90" s="227"/>
      <c r="CR90" s="224"/>
    </row>
    <row r="91" spans="2:96" ht="11.25" customHeight="1">
      <c r="B91" s="225"/>
      <c r="C91" s="318"/>
      <c r="D91" s="318"/>
      <c r="E91" s="318"/>
      <c r="F91" s="318"/>
      <c r="G91" s="318"/>
      <c r="H91" s="318"/>
      <c r="I91" s="318"/>
      <c r="J91" s="318"/>
      <c r="K91" s="318"/>
      <c r="L91" s="318"/>
      <c r="M91" s="318"/>
      <c r="N91" s="318"/>
      <c r="O91" s="318"/>
      <c r="P91" s="318"/>
      <c r="Q91" s="318"/>
      <c r="R91" s="318"/>
      <c r="S91" s="318"/>
      <c r="T91" s="318"/>
      <c r="U91" s="318"/>
      <c r="V91" s="318"/>
      <c r="W91" s="318"/>
      <c r="X91" s="318"/>
      <c r="Y91" s="318"/>
      <c r="Z91" s="318"/>
      <c r="AA91" s="318"/>
      <c r="AB91" s="318"/>
      <c r="AC91" s="318"/>
      <c r="AD91" s="318"/>
      <c r="AE91" s="318"/>
      <c r="AF91" s="318"/>
      <c r="AG91" s="318"/>
      <c r="AH91" s="318"/>
      <c r="AI91" s="328"/>
      <c r="AJ91" s="328"/>
      <c r="AK91" s="328"/>
      <c r="AL91" s="328"/>
      <c r="AM91" s="328"/>
      <c r="AN91" s="328"/>
      <c r="AO91" s="328"/>
      <c r="AP91" s="328"/>
      <c r="AQ91" s="328"/>
      <c r="AR91" s="318"/>
      <c r="AS91" s="318"/>
      <c r="AT91" s="318"/>
      <c r="AU91" s="318"/>
      <c r="AV91" s="318"/>
      <c r="AW91" s="318"/>
      <c r="AX91" s="318"/>
      <c r="AY91" s="318"/>
      <c r="AZ91" s="318"/>
      <c r="BA91" s="318"/>
      <c r="BB91" s="318"/>
      <c r="BC91" s="318"/>
      <c r="BD91" s="318"/>
      <c r="BE91" s="318"/>
      <c r="BF91" s="318"/>
      <c r="BG91" s="318"/>
      <c r="BH91" s="318"/>
      <c r="BI91" s="318"/>
      <c r="BJ91" s="318"/>
      <c r="BK91" s="318"/>
      <c r="BL91" s="318"/>
      <c r="BM91" s="318"/>
      <c r="BN91" s="318"/>
      <c r="BO91" s="318"/>
      <c r="BP91" s="318"/>
      <c r="BQ91" s="318"/>
      <c r="BR91" s="318"/>
      <c r="BS91" s="318"/>
      <c r="BT91" s="318"/>
      <c r="BU91" s="318"/>
      <c r="BV91" s="318"/>
      <c r="BW91" s="318"/>
      <c r="BX91" s="318"/>
      <c r="BY91" s="318"/>
      <c r="BZ91" s="318"/>
      <c r="CA91" s="318"/>
      <c r="CB91" s="318"/>
      <c r="CC91" s="318"/>
      <c r="CD91" s="318"/>
      <c r="CE91" s="318"/>
      <c r="CF91" s="318"/>
      <c r="CG91" s="318"/>
      <c r="CH91" s="318"/>
      <c r="CI91" s="318"/>
      <c r="CJ91" s="318"/>
      <c r="CK91" s="318"/>
      <c r="CL91" s="318"/>
      <c r="CM91" s="318"/>
      <c r="CN91" s="226"/>
      <c r="CO91" s="226"/>
      <c r="CP91" s="226"/>
      <c r="CQ91" s="227"/>
      <c r="CR91" s="224"/>
    </row>
    <row r="92" spans="2:96" ht="11.25" customHeight="1">
      <c r="B92" s="225"/>
      <c r="C92" s="318"/>
      <c r="D92" s="318"/>
      <c r="E92" s="318"/>
      <c r="F92" s="318"/>
      <c r="G92" s="318"/>
      <c r="H92" s="318"/>
      <c r="I92" s="318"/>
      <c r="J92" s="318"/>
      <c r="K92" s="318"/>
      <c r="L92" s="318"/>
      <c r="M92" s="318"/>
      <c r="N92" s="318"/>
      <c r="O92" s="318"/>
      <c r="P92" s="318"/>
      <c r="Q92" s="318"/>
      <c r="R92" s="318"/>
      <c r="S92" s="318"/>
      <c r="T92" s="318"/>
      <c r="U92" s="318"/>
      <c r="V92" s="318"/>
      <c r="W92" s="318"/>
      <c r="X92" s="318"/>
      <c r="Y92" s="318"/>
      <c r="Z92" s="318"/>
      <c r="AA92" s="318"/>
      <c r="AB92" s="318"/>
      <c r="AC92" s="318"/>
      <c r="AD92" s="318"/>
      <c r="AE92" s="318"/>
      <c r="AF92" s="318"/>
      <c r="AG92" s="318"/>
      <c r="AH92" s="318"/>
      <c r="AI92" s="328"/>
      <c r="AJ92" s="328"/>
      <c r="AK92" s="328"/>
      <c r="AL92" s="328"/>
      <c r="AM92" s="328"/>
      <c r="AN92" s="328"/>
      <c r="AO92" s="328"/>
      <c r="AP92" s="328"/>
      <c r="AQ92" s="328"/>
      <c r="AR92" s="318"/>
      <c r="AS92" s="318"/>
      <c r="AT92" s="318"/>
      <c r="AU92" s="318"/>
      <c r="AV92" s="318"/>
      <c r="AW92" s="318"/>
      <c r="AX92" s="318"/>
      <c r="AY92" s="318"/>
      <c r="AZ92" s="318"/>
      <c r="BA92" s="318"/>
      <c r="BB92" s="318"/>
      <c r="BC92" s="318"/>
      <c r="BD92" s="318"/>
      <c r="BE92" s="318"/>
      <c r="BF92" s="318"/>
      <c r="BG92" s="318"/>
      <c r="BH92" s="318"/>
      <c r="BI92" s="318"/>
      <c r="BJ92" s="318"/>
      <c r="BK92" s="318"/>
      <c r="BL92" s="318"/>
      <c r="BM92" s="318"/>
      <c r="BN92" s="318"/>
      <c r="BO92" s="318"/>
      <c r="BP92" s="318"/>
      <c r="BQ92" s="318"/>
      <c r="BR92" s="318"/>
      <c r="BS92" s="318"/>
      <c r="BT92" s="318"/>
      <c r="BU92" s="318"/>
      <c r="BV92" s="318"/>
      <c r="BW92" s="318"/>
      <c r="BX92" s="318"/>
      <c r="BY92" s="318"/>
      <c r="BZ92" s="318"/>
      <c r="CA92" s="318"/>
      <c r="CB92" s="318"/>
      <c r="CC92" s="318"/>
      <c r="CD92" s="318"/>
      <c r="CE92" s="318"/>
      <c r="CF92" s="318"/>
      <c r="CG92" s="318"/>
      <c r="CH92" s="318"/>
      <c r="CI92" s="318"/>
      <c r="CJ92" s="318"/>
      <c r="CK92" s="318"/>
      <c r="CL92" s="318"/>
      <c r="CM92" s="318"/>
      <c r="CN92" s="226"/>
      <c r="CO92" s="226"/>
      <c r="CP92" s="226"/>
      <c r="CQ92" s="227"/>
      <c r="CR92" s="224"/>
    </row>
    <row r="93" spans="2:96" ht="11.25" customHeight="1">
      <c r="B93" s="225"/>
      <c r="C93" s="318"/>
      <c r="D93" s="318"/>
      <c r="E93" s="318"/>
      <c r="F93" s="318"/>
      <c r="G93" s="318"/>
      <c r="H93" s="318"/>
      <c r="I93" s="318"/>
      <c r="J93" s="318"/>
      <c r="K93" s="318"/>
      <c r="L93" s="318"/>
      <c r="M93" s="318"/>
      <c r="N93" s="318"/>
      <c r="O93" s="318"/>
      <c r="P93" s="318"/>
      <c r="Q93" s="318"/>
      <c r="R93" s="318"/>
      <c r="S93" s="318"/>
      <c r="T93" s="318"/>
      <c r="U93" s="318"/>
      <c r="V93" s="318"/>
      <c r="W93" s="318"/>
      <c r="X93" s="318"/>
      <c r="Y93" s="318"/>
      <c r="Z93" s="318"/>
      <c r="AA93" s="318"/>
      <c r="AB93" s="318"/>
      <c r="AC93" s="318"/>
      <c r="AD93" s="318"/>
      <c r="AE93" s="318"/>
      <c r="AF93" s="318"/>
      <c r="AG93" s="318"/>
      <c r="AH93" s="318"/>
      <c r="AI93" s="328"/>
      <c r="AJ93" s="328"/>
      <c r="AK93" s="328"/>
      <c r="AL93" s="328"/>
      <c r="AM93" s="328"/>
      <c r="AN93" s="328"/>
      <c r="AO93" s="328"/>
      <c r="AP93" s="328"/>
      <c r="AQ93" s="328"/>
      <c r="AR93" s="318"/>
      <c r="AS93" s="318"/>
      <c r="AT93" s="318"/>
      <c r="AU93" s="318"/>
      <c r="AV93" s="318"/>
      <c r="AW93" s="318"/>
      <c r="AX93" s="318"/>
      <c r="AY93" s="318"/>
      <c r="AZ93" s="318"/>
      <c r="BA93" s="318"/>
      <c r="BB93" s="318"/>
      <c r="BC93" s="318"/>
      <c r="BD93" s="318"/>
      <c r="BE93" s="318"/>
      <c r="BF93" s="318"/>
      <c r="BG93" s="318"/>
      <c r="BH93" s="318"/>
      <c r="BI93" s="318"/>
      <c r="BJ93" s="318"/>
      <c r="BK93" s="318"/>
      <c r="BL93" s="318"/>
      <c r="BM93" s="318"/>
      <c r="BN93" s="318"/>
      <c r="BO93" s="318"/>
      <c r="BP93" s="318"/>
      <c r="BQ93" s="318"/>
      <c r="BR93" s="318"/>
      <c r="BS93" s="318"/>
      <c r="BT93" s="318"/>
      <c r="BU93" s="318"/>
      <c r="BV93" s="318"/>
      <c r="BW93" s="318"/>
      <c r="BX93" s="318"/>
      <c r="BY93" s="318"/>
      <c r="BZ93" s="318"/>
      <c r="CA93" s="318"/>
      <c r="CB93" s="318"/>
      <c r="CC93" s="318"/>
      <c r="CD93" s="318"/>
      <c r="CE93" s="318"/>
      <c r="CF93" s="318"/>
      <c r="CG93" s="318"/>
      <c r="CH93" s="318"/>
      <c r="CI93" s="318"/>
      <c r="CJ93" s="318"/>
      <c r="CK93" s="318"/>
      <c r="CL93" s="318"/>
      <c r="CM93" s="318"/>
      <c r="CN93" s="226"/>
      <c r="CO93" s="226"/>
      <c r="CP93" s="226"/>
      <c r="CQ93" s="227"/>
      <c r="CR93" s="224"/>
    </row>
    <row r="94" spans="2:96" ht="11.25" customHeight="1">
      <c r="B94" s="225"/>
      <c r="C94" s="318"/>
      <c r="D94" s="318"/>
      <c r="E94" s="318"/>
      <c r="F94" s="318"/>
      <c r="G94" s="318"/>
      <c r="H94" s="318"/>
      <c r="I94" s="318"/>
      <c r="J94" s="318"/>
      <c r="K94" s="318"/>
      <c r="L94" s="318"/>
      <c r="M94" s="318"/>
      <c r="N94" s="318"/>
      <c r="O94" s="318"/>
      <c r="P94" s="318"/>
      <c r="Q94" s="318"/>
      <c r="R94" s="318"/>
      <c r="S94" s="318"/>
      <c r="T94" s="318"/>
      <c r="U94" s="318"/>
      <c r="V94" s="318"/>
      <c r="W94" s="318"/>
      <c r="X94" s="318"/>
      <c r="Y94" s="318"/>
      <c r="Z94" s="318"/>
      <c r="AA94" s="318"/>
      <c r="AB94" s="318"/>
      <c r="AC94" s="318"/>
      <c r="AD94" s="318"/>
      <c r="AE94" s="318"/>
      <c r="AF94" s="318"/>
      <c r="AG94" s="318"/>
      <c r="AH94" s="318"/>
      <c r="AI94" s="328"/>
      <c r="AJ94" s="328"/>
      <c r="AK94" s="328"/>
      <c r="AL94" s="328"/>
      <c r="AM94" s="328"/>
      <c r="AN94" s="328"/>
      <c r="AO94" s="328"/>
      <c r="AP94" s="328"/>
      <c r="AQ94" s="328"/>
      <c r="AR94" s="318"/>
      <c r="AS94" s="318"/>
      <c r="AT94" s="318"/>
      <c r="AU94" s="318"/>
      <c r="AV94" s="318"/>
      <c r="AW94" s="318"/>
      <c r="AX94" s="318"/>
      <c r="AY94" s="318"/>
      <c r="AZ94" s="318"/>
      <c r="BA94" s="318"/>
      <c r="BB94" s="318"/>
      <c r="BC94" s="318"/>
      <c r="BD94" s="318"/>
      <c r="BE94" s="318"/>
      <c r="BF94" s="318"/>
      <c r="BG94" s="318"/>
      <c r="BH94" s="318"/>
      <c r="BI94" s="318"/>
      <c r="BJ94" s="318"/>
      <c r="BK94" s="318"/>
      <c r="BL94" s="318"/>
      <c r="BM94" s="318"/>
      <c r="BN94" s="318"/>
      <c r="BO94" s="318"/>
      <c r="BP94" s="318"/>
      <c r="BQ94" s="318"/>
      <c r="BR94" s="318"/>
      <c r="BS94" s="318"/>
      <c r="BT94" s="318"/>
      <c r="BU94" s="318"/>
      <c r="BV94" s="318"/>
      <c r="BW94" s="318"/>
      <c r="BX94" s="318"/>
      <c r="BY94" s="318"/>
      <c r="BZ94" s="318"/>
      <c r="CA94" s="318"/>
      <c r="CB94" s="318"/>
      <c r="CC94" s="318"/>
      <c r="CD94" s="318"/>
      <c r="CE94" s="318"/>
      <c r="CF94" s="318"/>
      <c r="CG94" s="318"/>
      <c r="CH94" s="318"/>
      <c r="CI94" s="318"/>
      <c r="CJ94" s="318"/>
      <c r="CK94" s="318"/>
      <c r="CL94" s="318"/>
      <c r="CM94" s="318"/>
      <c r="CN94" s="226"/>
      <c r="CO94" s="226"/>
      <c r="CP94" s="226"/>
      <c r="CQ94" s="227"/>
      <c r="CR94" s="224"/>
    </row>
    <row r="95" spans="2:96" ht="11.25" customHeight="1">
      <c r="B95" s="225"/>
      <c r="C95" s="318"/>
      <c r="D95" s="318"/>
      <c r="E95" s="318"/>
      <c r="F95" s="318"/>
      <c r="G95" s="318"/>
      <c r="H95" s="318"/>
      <c r="I95" s="318"/>
      <c r="J95" s="318"/>
      <c r="K95" s="318"/>
      <c r="L95" s="318"/>
      <c r="M95" s="318"/>
      <c r="N95" s="318"/>
      <c r="O95" s="318"/>
      <c r="P95" s="318"/>
      <c r="Q95" s="318"/>
      <c r="R95" s="318"/>
      <c r="S95" s="318"/>
      <c r="T95" s="318"/>
      <c r="U95" s="318"/>
      <c r="V95" s="318"/>
      <c r="W95" s="318"/>
      <c r="X95" s="318"/>
      <c r="Y95" s="318"/>
      <c r="Z95" s="318"/>
      <c r="AA95" s="318"/>
      <c r="AB95" s="318"/>
      <c r="AC95" s="318"/>
      <c r="AD95" s="318"/>
      <c r="AE95" s="318"/>
      <c r="AF95" s="318"/>
      <c r="AG95" s="318"/>
      <c r="AH95" s="318"/>
      <c r="AI95" s="328"/>
      <c r="AJ95" s="328"/>
      <c r="AK95" s="328"/>
      <c r="AL95" s="328"/>
      <c r="AM95" s="328"/>
      <c r="AN95" s="328"/>
      <c r="AO95" s="328"/>
      <c r="AP95" s="328"/>
      <c r="AQ95" s="328"/>
      <c r="AR95" s="318"/>
      <c r="AS95" s="318"/>
      <c r="AT95" s="318"/>
      <c r="AU95" s="318"/>
      <c r="AV95" s="318"/>
      <c r="AW95" s="318"/>
      <c r="AX95" s="318"/>
      <c r="AY95" s="318"/>
      <c r="AZ95" s="318"/>
      <c r="BA95" s="318"/>
      <c r="BB95" s="318"/>
      <c r="BC95" s="318"/>
      <c r="BD95" s="318"/>
      <c r="BE95" s="318"/>
      <c r="BF95" s="318"/>
      <c r="BG95" s="318"/>
      <c r="BH95" s="318"/>
      <c r="BI95" s="318"/>
      <c r="BJ95" s="318"/>
      <c r="BK95" s="318"/>
      <c r="BL95" s="318"/>
      <c r="BM95" s="318"/>
      <c r="BN95" s="318"/>
      <c r="BO95" s="318"/>
      <c r="BP95" s="318"/>
      <c r="BQ95" s="318"/>
      <c r="BR95" s="318"/>
      <c r="BS95" s="318"/>
      <c r="BT95" s="318"/>
      <c r="BU95" s="318"/>
      <c r="BV95" s="318"/>
      <c r="BW95" s="318"/>
      <c r="BX95" s="318"/>
      <c r="BY95" s="318"/>
      <c r="BZ95" s="318"/>
      <c r="CA95" s="318"/>
      <c r="CB95" s="318"/>
      <c r="CC95" s="318"/>
      <c r="CD95" s="318"/>
      <c r="CE95" s="318"/>
      <c r="CF95" s="318"/>
      <c r="CG95" s="318"/>
      <c r="CH95" s="318"/>
      <c r="CI95" s="318"/>
      <c r="CJ95" s="318"/>
      <c r="CK95" s="318"/>
      <c r="CL95" s="318"/>
      <c r="CM95" s="318"/>
      <c r="CN95" s="226"/>
      <c r="CO95" s="226"/>
      <c r="CP95" s="226"/>
      <c r="CQ95" s="227"/>
      <c r="CR95" s="224"/>
    </row>
    <row r="96" spans="2:96" ht="11.25" customHeight="1">
      <c r="B96" s="225"/>
      <c r="C96" s="318"/>
      <c r="D96" s="318"/>
      <c r="E96" s="318"/>
      <c r="F96" s="318"/>
      <c r="G96" s="318"/>
      <c r="H96" s="318"/>
      <c r="I96" s="318"/>
      <c r="J96" s="318"/>
      <c r="K96" s="318"/>
      <c r="L96" s="318"/>
      <c r="M96" s="318"/>
      <c r="N96" s="318"/>
      <c r="O96" s="318"/>
      <c r="P96" s="318"/>
      <c r="Q96" s="318"/>
      <c r="R96" s="318"/>
      <c r="S96" s="318"/>
      <c r="T96" s="318"/>
      <c r="U96" s="318"/>
      <c r="V96" s="318"/>
      <c r="W96" s="318"/>
      <c r="X96" s="318"/>
      <c r="Y96" s="318"/>
      <c r="Z96" s="318"/>
      <c r="AA96" s="318"/>
      <c r="AB96" s="318"/>
      <c r="AC96" s="318"/>
      <c r="AD96" s="318"/>
      <c r="AE96" s="318"/>
      <c r="AF96" s="318"/>
      <c r="AG96" s="318"/>
      <c r="AH96" s="318"/>
      <c r="AI96" s="328"/>
      <c r="AJ96" s="328"/>
      <c r="AK96" s="328"/>
      <c r="AL96" s="328"/>
      <c r="AM96" s="328"/>
      <c r="AN96" s="328"/>
      <c r="AO96" s="328"/>
      <c r="AP96" s="328"/>
      <c r="AQ96" s="328"/>
      <c r="AR96" s="318"/>
      <c r="AS96" s="318"/>
      <c r="AT96" s="318"/>
      <c r="AU96" s="318"/>
      <c r="AV96" s="318"/>
      <c r="AW96" s="318"/>
      <c r="AX96" s="318"/>
      <c r="AY96" s="318"/>
      <c r="AZ96" s="318"/>
      <c r="BA96" s="318"/>
      <c r="BB96" s="318"/>
      <c r="BC96" s="318"/>
      <c r="BD96" s="318"/>
      <c r="BE96" s="318"/>
      <c r="BF96" s="318"/>
      <c r="BG96" s="318"/>
      <c r="BH96" s="318"/>
      <c r="BI96" s="318"/>
      <c r="BJ96" s="318"/>
      <c r="BK96" s="318"/>
      <c r="BL96" s="318"/>
      <c r="BM96" s="318"/>
      <c r="BN96" s="318"/>
      <c r="BO96" s="318"/>
      <c r="BP96" s="318"/>
      <c r="BQ96" s="318"/>
      <c r="BR96" s="318"/>
      <c r="BS96" s="318"/>
      <c r="BT96" s="318"/>
      <c r="BU96" s="318"/>
      <c r="BV96" s="318"/>
      <c r="BW96" s="318"/>
      <c r="BX96" s="318"/>
      <c r="BY96" s="318"/>
      <c r="BZ96" s="318"/>
      <c r="CA96" s="318"/>
      <c r="CB96" s="318"/>
      <c r="CC96" s="318"/>
      <c r="CD96" s="318"/>
      <c r="CE96" s="318"/>
      <c r="CF96" s="318"/>
      <c r="CG96" s="318"/>
      <c r="CH96" s="318"/>
      <c r="CI96" s="318"/>
      <c r="CJ96" s="318"/>
      <c r="CK96" s="318"/>
      <c r="CL96" s="318"/>
      <c r="CM96" s="318"/>
      <c r="CN96" s="226"/>
      <c r="CO96" s="226"/>
      <c r="CP96" s="226"/>
      <c r="CQ96" s="227"/>
      <c r="CR96" s="224"/>
    </row>
    <row r="97" spans="2:96" ht="11.25" customHeight="1">
      <c r="B97" s="225"/>
      <c r="C97" s="318"/>
      <c r="D97" s="318"/>
      <c r="E97" s="318"/>
      <c r="F97" s="318"/>
      <c r="G97" s="318"/>
      <c r="H97" s="318"/>
      <c r="I97" s="318"/>
      <c r="J97" s="318"/>
      <c r="K97" s="318"/>
      <c r="L97" s="318"/>
      <c r="M97" s="318"/>
      <c r="N97" s="318"/>
      <c r="O97" s="318"/>
      <c r="P97" s="318"/>
      <c r="Q97" s="318"/>
      <c r="R97" s="318"/>
      <c r="S97" s="318"/>
      <c r="T97" s="318"/>
      <c r="U97" s="318"/>
      <c r="V97" s="318"/>
      <c r="W97" s="318"/>
      <c r="X97" s="318"/>
      <c r="Y97" s="318"/>
      <c r="Z97" s="318"/>
      <c r="AA97" s="318"/>
      <c r="AB97" s="318"/>
      <c r="AC97" s="318"/>
      <c r="AD97" s="318"/>
      <c r="AE97" s="318"/>
      <c r="AF97" s="318"/>
      <c r="AG97" s="318"/>
      <c r="AH97" s="318"/>
      <c r="AI97" s="328"/>
      <c r="AJ97" s="328"/>
      <c r="AK97" s="328"/>
      <c r="AL97" s="328"/>
      <c r="AM97" s="328"/>
      <c r="AN97" s="328"/>
      <c r="AO97" s="328"/>
      <c r="AP97" s="328"/>
      <c r="AQ97" s="328"/>
      <c r="AR97" s="318"/>
      <c r="AS97" s="318"/>
      <c r="AT97" s="318"/>
      <c r="AU97" s="318"/>
      <c r="AV97" s="318"/>
      <c r="AW97" s="318"/>
      <c r="AX97" s="318"/>
      <c r="AY97" s="318"/>
      <c r="AZ97" s="318"/>
      <c r="BA97" s="318"/>
      <c r="BB97" s="318"/>
      <c r="BC97" s="318"/>
      <c r="BD97" s="318"/>
      <c r="BE97" s="318"/>
      <c r="BF97" s="318"/>
      <c r="BG97" s="318"/>
      <c r="BH97" s="318"/>
      <c r="BI97" s="318"/>
      <c r="BJ97" s="318"/>
      <c r="BK97" s="318"/>
      <c r="BL97" s="318"/>
      <c r="BM97" s="318"/>
      <c r="BN97" s="318"/>
      <c r="BO97" s="318"/>
      <c r="BP97" s="318"/>
      <c r="BQ97" s="318"/>
      <c r="BR97" s="318"/>
      <c r="BS97" s="318"/>
      <c r="BT97" s="318"/>
      <c r="BU97" s="318"/>
      <c r="BV97" s="318"/>
      <c r="BW97" s="318"/>
      <c r="BX97" s="318"/>
      <c r="BY97" s="318"/>
      <c r="BZ97" s="318"/>
      <c r="CA97" s="318"/>
      <c r="CB97" s="318"/>
      <c r="CC97" s="318"/>
      <c r="CD97" s="318"/>
      <c r="CE97" s="318"/>
      <c r="CF97" s="318"/>
      <c r="CG97" s="318"/>
      <c r="CH97" s="318"/>
      <c r="CI97" s="318"/>
      <c r="CJ97" s="318"/>
      <c r="CK97" s="318"/>
      <c r="CL97" s="318"/>
      <c r="CM97" s="318"/>
      <c r="CN97" s="226"/>
      <c r="CO97" s="226"/>
      <c r="CP97" s="226"/>
      <c r="CQ97" s="227"/>
      <c r="CR97" s="224"/>
    </row>
    <row r="98" spans="2:96" ht="11.25" customHeight="1">
      <c r="B98" s="225"/>
      <c r="C98" s="318"/>
      <c r="D98" s="318"/>
      <c r="E98" s="318"/>
      <c r="F98" s="318"/>
      <c r="G98" s="318"/>
      <c r="H98" s="318"/>
      <c r="I98" s="318"/>
      <c r="J98" s="318"/>
      <c r="K98" s="318"/>
      <c r="L98" s="318"/>
      <c r="M98" s="318"/>
      <c r="N98" s="318"/>
      <c r="O98" s="318"/>
      <c r="P98" s="318"/>
      <c r="Q98" s="318"/>
      <c r="R98" s="318"/>
      <c r="S98" s="318"/>
      <c r="T98" s="318"/>
      <c r="U98" s="318"/>
      <c r="V98" s="318"/>
      <c r="W98" s="318"/>
      <c r="X98" s="318"/>
      <c r="Y98" s="318"/>
      <c r="Z98" s="318"/>
      <c r="AA98" s="318"/>
      <c r="AB98" s="318"/>
      <c r="AC98" s="318"/>
      <c r="AD98" s="318"/>
      <c r="AE98" s="318"/>
      <c r="AF98" s="318"/>
      <c r="AG98" s="318"/>
      <c r="AH98" s="318"/>
      <c r="AI98" s="328"/>
      <c r="AJ98" s="328"/>
      <c r="AK98" s="328"/>
      <c r="AL98" s="328"/>
      <c r="AM98" s="328"/>
      <c r="AN98" s="328"/>
      <c r="AO98" s="328"/>
      <c r="AP98" s="328"/>
      <c r="AQ98" s="328"/>
      <c r="AR98" s="318"/>
      <c r="AS98" s="318"/>
      <c r="AT98" s="318"/>
      <c r="AU98" s="318"/>
      <c r="AV98" s="318"/>
      <c r="AW98" s="318"/>
      <c r="AX98" s="318"/>
      <c r="AY98" s="318"/>
      <c r="AZ98" s="318"/>
      <c r="BA98" s="318"/>
      <c r="BB98" s="318"/>
      <c r="BC98" s="318"/>
      <c r="BD98" s="318"/>
      <c r="BE98" s="318"/>
      <c r="BF98" s="318"/>
      <c r="BG98" s="318"/>
      <c r="BH98" s="318"/>
      <c r="BI98" s="318"/>
      <c r="BJ98" s="318"/>
      <c r="BK98" s="318"/>
      <c r="BL98" s="318"/>
      <c r="BM98" s="318"/>
      <c r="BN98" s="318"/>
      <c r="BO98" s="318"/>
      <c r="BP98" s="318"/>
      <c r="BQ98" s="318"/>
      <c r="BR98" s="318"/>
      <c r="BS98" s="318"/>
      <c r="BT98" s="318"/>
      <c r="BU98" s="318"/>
      <c r="BV98" s="318"/>
      <c r="BW98" s="318"/>
      <c r="BX98" s="318"/>
      <c r="BY98" s="318"/>
      <c r="BZ98" s="318"/>
      <c r="CA98" s="318"/>
      <c r="CB98" s="318"/>
      <c r="CC98" s="318"/>
      <c r="CD98" s="318"/>
      <c r="CE98" s="318"/>
      <c r="CF98" s="318"/>
      <c r="CG98" s="318"/>
      <c r="CH98" s="318"/>
      <c r="CI98" s="318"/>
      <c r="CJ98" s="318"/>
      <c r="CK98" s="318"/>
      <c r="CL98" s="318"/>
      <c r="CM98" s="318"/>
      <c r="CN98" s="226"/>
      <c r="CO98" s="226"/>
      <c r="CP98" s="226"/>
      <c r="CQ98" s="227"/>
      <c r="CR98" s="224"/>
    </row>
    <row r="99" spans="2:96" ht="11.25" customHeight="1">
      <c r="B99" s="225"/>
      <c r="C99" s="318"/>
      <c r="D99" s="318"/>
      <c r="E99" s="318"/>
      <c r="F99" s="318"/>
      <c r="G99" s="318"/>
      <c r="H99" s="318"/>
      <c r="I99" s="318"/>
      <c r="J99" s="318"/>
      <c r="K99" s="318"/>
      <c r="L99" s="318"/>
      <c r="M99" s="318"/>
      <c r="N99" s="318"/>
      <c r="O99" s="318"/>
      <c r="P99" s="318"/>
      <c r="Q99" s="318"/>
      <c r="R99" s="318"/>
      <c r="S99" s="318"/>
      <c r="T99" s="318"/>
      <c r="U99" s="318"/>
      <c r="V99" s="318"/>
      <c r="W99" s="318"/>
      <c r="X99" s="318"/>
      <c r="Y99" s="318"/>
      <c r="Z99" s="318"/>
      <c r="AA99" s="318"/>
      <c r="AB99" s="318"/>
      <c r="AC99" s="318"/>
      <c r="AD99" s="318"/>
      <c r="AE99" s="318"/>
      <c r="AF99" s="318"/>
      <c r="AG99" s="318"/>
      <c r="AH99" s="318"/>
      <c r="AI99" s="328"/>
      <c r="AJ99" s="328"/>
      <c r="AK99" s="328"/>
      <c r="AL99" s="328"/>
      <c r="AM99" s="328"/>
      <c r="AN99" s="328"/>
      <c r="AO99" s="328"/>
      <c r="AP99" s="328"/>
      <c r="AQ99" s="328"/>
      <c r="AR99" s="318"/>
      <c r="AS99" s="318"/>
      <c r="AT99" s="318"/>
      <c r="AU99" s="318"/>
      <c r="AV99" s="318"/>
      <c r="AW99" s="318"/>
      <c r="AX99" s="318"/>
      <c r="AY99" s="318"/>
      <c r="AZ99" s="318"/>
      <c r="BA99" s="318"/>
      <c r="BB99" s="318"/>
      <c r="BC99" s="318"/>
      <c r="BD99" s="318"/>
      <c r="BE99" s="318"/>
      <c r="BF99" s="318"/>
      <c r="BG99" s="318"/>
      <c r="BH99" s="318"/>
      <c r="BI99" s="318"/>
      <c r="BJ99" s="318"/>
      <c r="BK99" s="318"/>
      <c r="BL99" s="318"/>
      <c r="BM99" s="318"/>
      <c r="BN99" s="318"/>
      <c r="BO99" s="318"/>
      <c r="BP99" s="318"/>
      <c r="BQ99" s="318"/>
      <c r="BR99" s="318"/>
      <c r="BS99" s="318"/>
      <c r="BT99" s="318"/>
      <c r="BU99" s="318"/>
      <c r="BV99" s="318"/>
      <c r="BW99" s="318"/>
      <c r="BX99" s="318"/>
      <c r="BY99" s="318"/>
      <c r="BZ99" s="318"/>
      <c r="CA99" s="318"/>
      <c r="CB99" s="318"/>
      <c r="CC99" s="318"/>
      <c r="CD99" s="318"/>
      <c r="CE99" s="318"/>
      <c r="CF99" s="318"/>
      <c r="CG99" s="318"/>
      <c r="CH99" s="318"/>
      <c r="CI99" s="318"/>
      <c r="CJ99" s="318"/>
      <c r="CK99" s="318"/>
      <c r="CL99" s="318"/>
      <c r="CM99" s="318"/>
      <c r="CN99" s="226"/>
      <c r="CO99" s="226"/>
      <c r="CP99" s="226"/>
      <c r="CQ99" s="227"/>
      <c r="CR99" s="224"/>
    </row>
    <row r="100" spans="2:96" ht="11.25" customHeight="1">
      <c r="B100" s="225"/>
      <c r="C100" s="318"/>
      <c r="D100" s="318"/>
      <c r="E100" s="318"/>
      <c r="F100" s="318"/>
      <c r="G100" s="318"/>
      <c r="H100" s="318"/>
      <c r="I100" s="318"/>
      <c r="J100" s="318"/>
      <c r="K100" s="318"/>
      <c r="L100" s="318"/>
      <c r="M100" s="318"/>
      <c r="N100" s="318"/>
      <c r="O100" s="318"/>
      <c r="P100" s="318"/>
      <c r="Q100" s="318"/>
      <c r="R100" s="318"/>
      <c r="S100" s="318"/>
      <c r="T100" s="318"/>
      <c r="U100" s="318"/>
      <c r="V100" s="318"/>
      <c r="W100" s="318"/>
      <c r="X100" s="318"/>
      <c r="Y100" s="318"/>
      <c r="Z100" s="318"/>
      <c r="AA100" s="318"/>
      <c r="AB100" s="318"/>
      <c r="AC100" s="318"/>
      <c r="AD100" s="318"/>
      <c r="AE100" s="318"/>
      <c r="AF100" s="318"/>
      <c r="AG100" s="318"/>
      <c r="AH100" s="318"/>
      <c r="AI100" s="328"/>
      <c r="AJ100" s="328"/>
      <c r="AK100" s="328"/>
      <c r="AL100" s="328"/>
      <c r="AM100" s="328"/>
      <c r="AN100" s="328"/>
      <c r="AO100" s="328"/>
      <c r="AP100" s="328"/>
      <c r="AQ100" s="328"/>
      <c r="AR100" s="318"/>
      <c r="AS100" s="318"/>
      <c r="AT100" s="318"/>
      <c r="AU100" s="318"/>
      <c r="AV100" s="318"/>
      <c r="AW100" s="318"/>
      <c r="AX100" s="318"/>
      <c r="AY100" s="318"/>
      <c r="AZ100" s="318"/>
      <c r="BA100" s="318"/>
      <c r="BB100" s="318"/>
      <c r="BC100" s="318"/>
      <c r="BD100" s="318"/>
      <c r="BE100" s="318"/>
      <c r="BF100" s="318"/>
      <c r="BG100" s="318"/>
      <c r="BH100" s="318"/>
      <c r="BI100" s="318"/>
      <c r="BJ100" s="318"/>
      <c r="BK100" s="318"/>
      <c r="BL100" s="318"/>
      <c r="BM100" s="318"/>
      <c r="BN100" s="318"/>
      <c r="BO100" s="318"/>
      <c r="BP100" s="318"/>
      <c r="BQ100" s="318"/>
      <c r="BR100" s="318"/>
      <c r="BS100" s="318"/>
      <c r="BT100" s="318"/>
      <c r="BU100" s="318"/>
      <c r="BV100" s="318"/>
      <c r="BW100" s="318"/>
      <c r="BX100" s="318"/>
      <c r="BY100" s="318"/>
      <c r="BZ100" s="318"/>
      <c r="CA100" s="318"/>
      <c r="CB100" s="318"/>
      <c r="CC100" s="318"/>
      <c r="CD100" s="318"/>
      <c r="CE100" s="318"/>
      <c r="CF100" s="318"/>
      <c r="CG100" s="318"/>
      <c r="CH100" s="318"/>
      <c r="CI100" s="318"/>
      <c r="CJ100" s="318"/>
      <c r="CK100" s="318"/>
      <c r="CL100" s="318"/>
      <c r="CM100" s="318"/>
      <c r="CN100" s="226"/>
      <c r="CO100" s="226"/>
      <c r="CP100" s="226"/>
      <c r="CQ100" s="227"/>
      <c r="CR100" s="224"/>
    </row>
    <row r="101" spans="2:96" ht="11.25" customHeight="1">
      <c r="B101" s="225"/>
      <c r="C101" s="318"/>
      <c r="D101" s="318"/>
      <c r="E101" s="318"/>
      <c r="F101" s="318"/>
      <c r="G101" s="318"/>
      <c r="H101" s="318"/>
      <c r="I101" s="318"/>
      <c r="J101" s="318"/>
      <c r="K101" s="318"/>
      <c r="L101" s="318"/>
      <c r="M101" s="318"/>
      <c r="N101" s="318"/>
      <c r="O101" s="318"/>
      <c r="P101" s="318"/>
      <c r="Q101" s="318"/>
      <c r="R101" s="318"/>
      <c r="S101" s="318"/>
      <c r="T101" s="318"/>
      <c r="U101" s="318"/>
      <c r="V101" s="318"/>
      <c r="W101" s="318"/>
      <c r="X101" s="318"/>
      <c r="Y101" s="318"/>
      <c r="Z101" s="318"/>
      <c r="AA101" s="318"/>
      <c r="AB101" s="318"/>
      <c r="AC101" s="318"/>
      <c r="AD101" s="318"/>
      <c r="AE101" s="318"/>
      <c r="AF101" s="318"/>
      <c r="AG101" s="318"/>
      <c r="AH101" s="318"/>
      <c r="AI101" s="328"/>
      <c r="AJ101" s="328"/>
      <c r="AK101" s="328"/>
      <c r="AL101" s="328"/>
      <c r="AM101" s="328"/>
      <c r="AN101" s="328"/>
      <c r="AO101" s="328"/>
      <c r="AP101" s="328"/>
      <c r="AQ101" s="328"/>
      <c r="AR101" s="318"/>
      <c r="AS101" s="318"/>
      <c r="AT101" s="318"/>
      <c r="AU101" s="318"/>
      <c r="AV101" s="318"/>
      <c r="AW101" s="318"/>
      <c r="AX101" s="318"/>
      <c r="AY101" s="318"/>
      <c r="AZ101" s="318"/>
      <c r="BA101" s="318"/>
      <c r="BB101" s="318"/>
      <c r="BC101" s="318"/>
      <c r="BD101" s="318"/>
      <c r="BE101" s="318"/>
      <c r="BF101" s="318"/>
      <c r="BG101" s="318"/>
      <c r="BH101" s="318"/>
      <c r="BI101" s="318"/>
      <c r="BJ101" s="318"/>
      <c r="BK101" s="318"/>
      <c r="BL101" s="318"/>
      <c r="BM101" s="318"/>
      <c r="BN101" s="318"/>
      <c r="BO101" s="318"/>
      <c r="BP101" s="318"/>
      <c r="BQ101" s="318"/>
      <c r="BR101" s="318"/>
      <c r="BS101" s="318"/>
      <c r="BT101" s="318"/>
      <c r="BU101" s="318"/>
      <c r="BV101" s="318"/>
      <c r="BW101" s="318"/>
      <c r="BX101" s="318"/>
      <c r="BY101" s="318"/>
      <c r="BZ101" s="318"/>
      <c r="CA101" s="318"/>
      <c r="CB101" s="318"/>
      <c r="CC101" s="318"/>
      <c r="CD101" s="318"/>
      <c r="CE101" s="318"/>
      <c r="CF101" s="318"/>
      <c r="CG101" s="318"/>
      <c r="CH101" s="318"/>
      <c r="CI101" s="318"/>
      <c r="CJ101" s="318"/>
      <c r="CK101" s="318"/>
      <c r="CL101" s="318"/>
      <c r="CM101" s="318"/>
      <c r="CN101" s="226"/>
      <c r="CO101" s="226"/>
      <c r="CP101" s="226"/>
      <c r="CQ101" s="227"/>
      <c r="CR101" s="224"/>
    </row>
    <row r="102" spans="2:96" ht="11.25" customHeight="1">
      <c r="B102" s="225"/>
      <c r="C102" s="318"/>
      <c r="D102" s="318"/>
      <c r="E102" s="318"/>
      <c r="F102" s="318"/>
      <c r="G102" s="318"/>
      <c r="H102" s="318"/>
      <c r="I102" s="318"/>
      <c r="J102" s="318"/>
      <c r="K102" s="318"/>
      <c r="L102" s="318"/>
      <c r="M102" s="318"/>
      <c r="N102" s="318"/>
      <c r="O102" s="318"/>
      <c r="P102" s="318"/>
      <c r="Q102" s="318"/>
      <c r="R102" s="318"/>
      <c r="S102" s="318"/>
      <c r="T102" s="318"/>
      <c r="U102" s="318"/>
      <c r="V102" s="318"/>
      <c r="W102" s="318"/>
      <c r="X102" s="318"/>
      <c r="Y102" s="318"/>
      <c r="Z102" s="318"/>
      <c r="AA102" s="318"/>
      <c r="AB102" s="318"/>
      <c r="AC102" s="318"/>
      <c r="AD102" s="318"/>
      <c r="AE102" s="318"/>
      <c r="AF102" s="318"/>
      <c r="AG102" s="318"/>
      <c r="AH102" s="318"/>
      <c r="AI102" s="328"/>
      <c r="AJ102" s="328"/>
      <c r="AK102" s="328"/>
      <c r="AL102" s="328"/>
      <c r="AM102" s="328"/>
      <c r="AN102" s="328"/>
      <c r="AO102" s="328"/>
      <c r="AP102" s="328"/>
      <c r="AQ102" s="328"/>
      <c r="AR102" s="318"/>
      <c r="AS102" s="318"/>
      <c r="AT102" s="318"/>
      <c r="AU102" s="318"/>
      <c r="AV102" s="318"/>
      <c r="AW102" s="318"/>
      <c r="AX102" s="318"/>
      <c r="AY102" s="318"/>
      <c r="AZ102" s="318"/>
      <c r="BA102" s="318"/>
      <c r="BB102" s="318"/>
      <c r="BC102" s="318"/>
      <c r="BD102" s="318"/>
      <c r="BE102" s="318"/>
      <c r="BF102" s="318"/>
      <c r="BG102" s="318"/>
      <c r="BH102" s="318"/>
      <c r="BI102" s="318"/>
      <c r="BJ102" s="318"/>
      <c r="BK102" s="318"/>
      <c r="BL102" s="318"/>
      <c r="BM102" s="318"/>
      <c r="BN102" s="318"/>
      <c r="BO102" s="318"/>
      <c r="BP102" s="318"/>
      <c r="BQ102" s="318"/>
      <c r="BR102" s="318"/>
      <c r="BS102" s="318"/>
      <c r="BT102" s="318"/>
      <c r="BU102" s="318"/>
      <c r="BV102" s="318"/>
      <c r="BW102" s="318"/>
      <c r="BX102" s="318"/>
      <c r="BY102" s="318"/>
      <c r="BZ102" s="318"/>
      <c r="CA102" s="318"/>
      <c r="CB102" s="318"/>
      <c r="CC102" s="318"/>
      <c r="CD102" s="318"/>
      <c r="CE102" s="318"/>
      <c r="CF102" s="318"/>
      <c r="CG102" s="318"/>
      <c r="CH102" s="318"/>
      <c r="CI102" s="318"/>
      <c r="CJ102" s="318"/>
      <c r="CK102" s="318"/>
      <c r="CL102" s="318"/>
      <c r="CM102" s="318"/>
      <c r="CN102" s="226"/>
      <c r="CO102" s="226"/>
      <c r="CP102" s="226"/>
      <c r="CQ102" s="227"/>
      <c r="CR102" s="224"/>
    </row>
    <row r="103" spans="2:96" ht="11.25" customHeight="1">
      <c r="B103" s="225"/>
      <c r="C103" s="318"/>
      <c r="D103" s="318"/>
      <c r="E103" s="318"/>
      <c r="F103" s="318"/>
      <c r="G103" s="318"/>
      <c r="H103" s="318"/>
      <c r="I103" s="318"/>
      <c r="J103" s="318"/>
      <c r="K103" s="318"/>
      <c r="L103" s="318"/>
      <c r="M103" s="318"/>
      <c r="N103" s="318"/>
      <c r="O103" s="318"/>
      <c r="P103" s="318"/>
      <c r="Q103" s="318"/>
      <c r="R103" s="318"/>
      <c r="S103" s="318"/>
      <c r="T103" s="318"/>
      <c r="U103" s="318"/>
      <c r="V103" s="318"/>
      <c r="W103" s="318"/>
      <c r="X103" s="318"/>
      <c r="Y103" s="318"/>
      <c r="Z103" s="318"/>
      <c r="AA103" s="318"/>
      <c r="AB103" s="318"/>
      <c r="AC103" s="318"/>
      <c r="AD103" s="318"/>
      <c r="AE103" s="318"/>
      <c r="AF103" s="318"/>
      <c r="AG103" s="318"/>
      <c r="AH103" s="318"/>
      <c r="AI103" s="328"/>
      <c r="AJ103" s="328"/>
      <c r="AK103" s="328"/>
      <c r="AL103" s="328"/>
      <c r="AM103" s="328"/>
      <c r="AN103" s="328"/>
      <c r="AO103" s="328"/>
      <c r="AP103" s="328"/>
      <c r="AQ103" s="328"/>
      <c r="AR103" s="318"/>
      <c r="AS103" s="318"/>
      <c r="AT103" s="318"/>
      <c r="AU103" s="318"/>
      <c r="AV103" s="318"/>
      <c r="AW103" s="318"/>
      <c r="AX103" s="318"/>
      <c r="AY103" s="318"/>
      <c r="AZ103" s="318"/>
      <c r="BA103" s="318"/>
      <c r="BB103" s="318"/>
      <c r="BC103" s="318"/>
      <c r="BD103" s="318"/>
      <c r="BE103" s="318"/>
      <c r="BF103" s="318"/>
      <c r="BG103" s="318"/>
      <c r="BH103" s="318"/>
      <c r="BI103" s="318"/>
      <c r="BJ103" s="318"/>
      <c r="BK103" s="318"/>
      <c r="BL103" s="318"/>
      <c r="BM103" s="318"/>
      <c r="BN103" s="318"/>
      <c r="BO103" s="318"/>
      <c r="BP103" s="318"/>
      <c r="BQ103" s="318"/>
      <c r="BR103" s="318"/>
      <c r="BS103" s="318"/>
      <c r="BT103" s="318"/>
      <c r="BU103" s="318"/>
      <c r="BV103" s="318"/>
      <c r="BW103" s="318"/>
      <c r="BX103" s="318"/>
      <c r="BY103" s="318"/>
      <c r="BZ103" s="318"/>
      <c r="CA103" s="318"/>
      <c r="CB103" s="318"/>
      <c r="CC103" s="318"/>
      <c r="CD103" s="318"/>
      <c r="CE103" s="318"/>
      <c r="CF103" s="318"/>
      <c r="CG103" s="318"/>
      <c r="CH103" s="318"/>
      <c r="CI103" s="318"/>
      <c r="CJ103" s="318"/>
      <c r="CK103" s="318"/>
      <c r="CL103" s="318"/>
      <c r="CM103" s="318"/>
      <c r="CN103" s="226"/>
      <c r="CO103" s="226"/>
      <c r="CP103" s="226"/>
      <c r="CQ103" s="227"/>
      <c r="CR103" s="224"/>
    </row>
    <row r="104" spans="2:96" ht="11.25" customHeight="1">
      <c r="B104" s="225"/>
      <c r="C104" s="318"/>
      <c r="D104" s="318"/>
      <c r="E104" s="318"/>
      <c r="F104" s="318"/>
      <c r="G104" s="318"/>
      <c r="H104" s="318"/>
      <c r="I104" s="318"/>
      <c r="J104" s="318"/>
      <c r="K104" s="318"/>
      <c r="L104" s="318"/>
      <c r="M104" s="318"/>
      <c r="N104" s="318"/>
      <c r="O104" s="318"/>
      <c r="P104" s="318"/>
      <c r="Q104" s="318"/>
      <c r="R104" s="318"/>
      <c r="S104" s="318"/>
      <c r="T104" s="318"/>
      <c r="U104" s="318"/>
      <c r="V104" s="318"/>
      <c r="W104" s="318"/>
      <c r="X104" s="318"/>
      <c r="Y104" s="318"/>
      <c r="Z104" s="318"/>
      <c r="AA104" s="318"/>
      <c r="AB104" s="318"/>
      <c r="AC104" s="318"/>
      <c r="AD104" s="318"/>
      <c r="AE104" s="318"/>
      <c r="AF104" s="318"/>
      <c r="AG104" s="318"/>
      <c r="AH104" s="318"/>
      <c r="AI104" s="328"/>
      <c r="AJ104" s="328"/>
      <c r="AK104" s="328"/>
      <c r="AL104" s="328"/>
      <c r="AM104" s="328"/>
      <c r="AN104" s="328"/>
      <c r="AO104" s="328"/>
      <c r="AP104" s="328"/>
      <c r="AQ104" s="328"/>
      <c r="AR104" s="318"/>
      <c r="AS104" s="318"/>
      <c r="AT104" s="318"/>
      <c r="AU104" s="318"/>
      <c r="AV104" s="318"/>
      <c r="AW104" s="318"/>
      <c r="AX104" s="318"/>
      <c r="AY104" s="318"/>
      <c r="AZ104" s="318"/>
      <c r="BA104" s="318"/>
      <c r="BB104" s="318"/>
      <c r="BC104" s="318"/>
      <c r="BD104" s="318"/>
      <c r="BE104" s="318"/>
      <c r="BF104" s="318"/>
      <c r="BG104" s="318"/>
      <c r="BH104" s="318"/>
      <c r="BI104" s="318"/>
      <c r="BJ104" s="318"/>
      <c r="BK104" s="318"/>
      <c r="BL104" s="318"/>
      <c r="BM104" s="318"/>
      <c r="BN104" s="318"/>
      <c r="BO104" s="318"/>
      <c r="BP104" s="318"/>
      <c r="BQ104" s="318"/>
      <c r="BR104" s="318"/>
      <c r="BS104" s="318"/>
      <c r="BT104" s="318"/>
      <c r="BU104" s="318"/>
      <c r="BV104" s="318"/>
      <c r="BW104" s="318"/>
      <c r="BX104" s="318"/>
      <c r="BY104" s="318"/>
      <c r="BZ104" s="318"/>
      <c r="CA104" s="318"/>
      <c r="CB104" s="318"/>
      <c r="CC104" s="318"/>
      <c r="CD104" s="318"/>
      <c r="CE104" s="318"/>
      <c r="CF104" s="318"/>
      <c r="CG104" s="318"/>
      <c r="CH104" s="318"/>
      <c r="CI104" s="318"/>
      <c r="CJ104" s="318"/>
      <c r="CK104" s="318"/>
      <c r="CL104" s="318"/>
      <c r="CM104" s="318"/>
      <c r="CN104" s="226"/>
      <c r="CO104" s="226"/>
      <c r="CP104" s="226"/>
      <c r="CQ104" s="227"/>
      <c r="CR104" s="224"/>
    </row>
    <row r="105" spans="2:96" ht="11.25" customHeight="1">
      <c r="B105" s="225"/>
      <c r="C105" s="318"/>
      <c r="D105" s="318"/>
      <c r="E105" s="318"/>
      <c r="F105" s="318"/>
      <c r="G105" s="318"/>
      <c r="H105" s="318"/>
      <c r="I105" s="318"/>
      <c r="J105" s="318"/>
      <c r="K105" s="318"/>
      <c r="L105" s="318"/>
      <c r="M105" s="318"/>
      <c r="N105" s="318"/>
      <c r="O105" s="318"/>
      <c r="P105" s="318"/>
      <c r="Q105" s="318"/>
      <c r="R105" s="318"/>
      <c r="S105" s="318"/>
      <c r="T105" s="318"/>
      <c r="U105" s="318"/>
      <c r="V105" s="318"/>
      <c r="W105" s="318"/>
      <c r="X105" s="318"/>
      <c r="Y105" s="318"/>
      <c r="Z105" s="318"/>
      <c r="AA105" s="318"/>
      <c r="AB105" s="318"/>
      <c r="AC105" s="318"/>
      <c r="AD105" s="318"/>
      <c r="AE105" s="318"/>
      <c r="AF105" s="318"/>
      <c r="AG105" s="318"/>
      <c r="AH105" s="318"/>
      <c r="AI105" s="328"/>
      <c r="AJ105" s="328"/>
      <c r="AK105" s="328"/>
      <c r="AL105" s="328"/>
      <c r="AM105" s="328"/>
      <c r="AN105" s="328"/>
      <c r="AO105" s="328"/>
      <c r="AP105" s="328"/>
      <c r="AQ105" s="328"/>
      <c r="AR105" s="318"/>
      <c r="AS105" s="318"/>
      <c r="AT105" s="318"/>
      <c r="AU105" s="318"/>
      <c r="AV105" s="318"/>
      <c r="AW105" s="318"/>
      <c r="AX105" s="318"/>
      <c r="AY105" s="318"/>
      <c r="AZ105" s="318"/>
      <c r="BA105" s="318"/>
      <c r="BB105" s="318"/>
      <c r="BC105" s="318"/>
      <c r="BD105" s="318"/>
      <c r="BE105" s="318"/>
      <c r="BF105" s="318"/>
      <c r="BG105" s="318"/>
      <c r="BH105" s="318"/>
      <c r="BI105" s="318"/>
      <c r="BJ105" s="318"/>
      <c r="BK105" s="318"/>
      <c r="BL105" s="318"/>
      <c r="BM105" s="318"/>
      <c r="BN105" s="318"/>
      <c r="BO105" s="318"/>
      <c r="BP105" s="318"/>
      <c r="BQ105" s="318"/>
      <c r="BR105" s="318"/>
      <c r="BS105" s="318"/>
      <c r="BT105" s="318"/>
      <c r="BU105" s="318"/>
      <c r="BV105" s="318"/>
      <c r="BW105" s="318"/>
      <c r="BX105" s="318"/>
      <c r="BY105" s="318"/>
      <c r="BZ105" s="318"/>
      <c r="CA105" s="318"/>
      <c r="CB105" s="318"/>
      <c r="CC105" s="318"/>
      <c r="CD105" s="318"/>
      <c r="CE105" s="318"/>
      <c r="CF105" s="318"/>
      <c r="CG105" s="318"/>
      <c r="CH105" s="318"/>
      <c r="CI105" s="318"/>
      <c r="CJ105" s="318"/>
      <c r="CK105" s="318"/>
      <c r="CL105" s="318"/>
      <c r="CM105" s="318"/>
      <c r="CN105" s="226"/>
      <c r="CO105" s="226"/>
      <c r="CP105" s="226"/>
      <c r="CQ105" s="227"/>
      <c r="CR105" s="224"/>
    </row>
    <row r="106" spans="2:96" ht="11.25" customHeight="1">
      <c r="B106" s="225"/>
      <c r="C106" s="318"/>
      <c r="D106" s="318"/>
      <c r="E106" s="318"/>
      <c r="F106" s="318"/>
      <c r="G106" s="318"/>
      <c r="H106" s="318"/>
      <c r="I106" s="318"/>
      <c r="J106" s="318"/>
      <c r="K106" s="318"/>
      <c r="L106" s="318"/>
      <c r="M106" s="318"/>
      <c r="N106" s="318"/>
      <c r="O106" s="318"/>
      <c r="P106" s="318"/>
      <c r="Q106" s="318"/>
      <c r="R106" s="318"/>
      <c r="S106" s="318"/>
      <c r="T106" s="318"/>
      <c r="U106" s="318"/>
      <c r="V106" s="318"/>
      <c r="W106" s="318"/>
      <c r="X106" s="318"/>
      <c r="Y106" s="318"/>
      <c r="Z106" s="318"/>
      <c r="AA106" s="318"/>
      <c r="AB106" s="318"/>
      <c r="AC106" s="318"/>
      <c r="AD106" s="318"/>
      <c r="AE106" s="318"/>
      <c r="AF106" s="318"/>
      <c r="AG106" s="318"/>
      <c r="AH106" s="318"/>
      <c r="AI106" s="328"/>
      <c r="AJ106" s="328"/>
      <c r="AK106" s="328"/>
      <c r="AL106" s="328"/>
      <c r="AM106" s="328"/>
      <c r="AN106" s="328"/>
      <c r="AO106" s="328"/>
      <c r="AP106" s="328"/>
      <c r="AQ106" s="328"/>
      <c r="AR106" s="318"/>
      <c r="AS106" s="318"/>
      <c r="AT106" s="318"/>
      <c r="AU106" s="318"/>
      <c r="AV106" s="318"/>
      <c r="AW106" s="318"/>
      <c r="AX106" s="318"/>
      <c r="AY106" s="318"/>
      <c r="AZ106" s="318"/>
      <c r="BA106" s="318"/>
      <c r="BB106" s="318"/>
      <c r="BC106" s="318"/>
      <c r="BD106" s="318"/>
      <c r="BE106" s="318"/>
      <c r="BF106" s="318"/>
      <c r="BG106" s="318"/>
      <c r="BH106" s="318"/>
      <c r="BI106" s="318"/>
      <c r="BJ106" s="318"/>
      <c r="BK106" s="318"/>
      <c r="BL106" s="318"/>
      <c r="BM106" s="318"/>
      <c r="BN106" s="318"/>
      <c r="BO106" s="318"/>
      <c r="BP106" s="318"/>
      <c r="BQ106" s="318"/>
      <c r="BR106" s="318"/>
      <c r="BS106" s="318"/>
      <c r="BT106" s="318"/>
      <c r="BU106" s="318"/>
      <c r="BV106" s="318"/>
      <c r="BW106" s="318"/>
      <c r="BX106" s="318"/>
      <c r="BY106" s="318"/>
      <c r="BZ106" s="318"/>
      <c r="CA106" s="318"/>
      <c r="CB106" s="318"/>
      <c r="CC106" s="318"/>
      <c r="CD106" s="318"/>
      <c r="CE106" s="318"/>
      <c r="CF106" s="318"/>
      <c r="CG106" s="318"/>
      <c r="CH106" s="318"/>
      <c r="CI106" s="318"/>
      <c r="CJ106" s="318"/>
      <c r="CK106" s="318"/>
      <c r="CL106" s="318"/>
      <c r="CM106" s="318"/>
      <c r="CN106" s="226"/>
      <c r="CO106" s="226"/>
      <c r="CP106" s="226"/>
      <c r="CQ106" s="227"/>
      <c r="CR106" s="224"/>
    </row>
    <row r="107" spans="2:96" ht="11.25" customHeight="1">
      <c r="B107" s="225"/>
      <c r="C107" s="318"/>
      <c r="D107" s="318"/>
      <c r="E107" s="318"/>
      <c r="F107" s="318"/>
      <c r="G107" s="318"/>
      <c r="H107" s="318"/>
      <c r="I107" s="318"/>
      <c r="J107" s="318"/>
      <c r="K107" s="318"/>
      <c r="L107" s="318"/>
      <c r="M107" s="318"/>
      <c r="N107" s="318"/>
      <c r="O107" s="318"/>
      <c r="P107" s="318"/>
      <c r="Q107" s="318"/>
      <c r="R107" s="318"/>
      <c r="S107" s="318"/>
      <c r="T107" s="318"/>
      <c r="U107" s="318"/>
      <c r="V107" s="318"/>
      <c r="W107" s="318"/>
      <c r="X107" s="318"/>
      <c r="Y107" s="318"/>
      <c r="Z107" s="318"/>
      <c r="AA107" s="318"/>
      <c r="AB107" s="318"/>
      <c r="AC107" s="318"/>
      <c r="AD107" s="318"/>
      <c r="AE107" s="318"/>
      <c r="AF107" s="318"/>
      <c r="AG107" s="318"/>
      <c r="AH107" s="318"/>
      <c r="AI107" s="328"/>
      <c r="AJ107" s="328"/>
      <c r="AK107" s="328"/>
      <c r="AL107" s="328"/>
      <c r="AM107" s="328"/>
      <c r="AN107" s="328"/>
      <c r="AO107" s="328"/>
      <c r="AP107" s="328"/>
      <c r="AQ107" s="328"/>
      <c r="AR107" s="318"/>
      <c r="AS107" s="318"/>
      <c r="AT107" s="318"/>
      <c r="AU107" s="318"/>
      <c r="AV107" s="318"/>
      <c r="AW107" s="318"/>
      <c r="AX107" s="318"/>
      <c r="AY107" s="318"/>
      <c r="AZ107" s="318"/>
      <c r="BA107" s="318"/>
      <c r="BB107" s="318"/>
      <c r="BC107" s="318"/>
      <c r="BD107" s="318"/>
      <c r="BE107" s="318"/>
      <c r="BF107" s="318"/>
      <c r="BG107" s="318"/>
      <c r="BH107" s="318"/>
      <c r="BI107" s="318"/>
      <c r="BJ107" s="318"/>
      <c r="BK107" s="318"/>
      <c r="BL107" s="318"/>
      <c r="BM107" s="318"/>
      <c r="BN107" s="318"/>
      <c r="BO107" s="318"/>
      <c r="BP107" s="318"/>
      <c r="BQ107" s="318"/>
      <c r="BR107" s="318"/>
      <c r="BS107" s="318"/>
      <c r="BT107" s="318"/>
      <c r="BU107" s="318"/>
      <c r="BV107" s="318"/>
      <c r="BW107" s="318"/>
      <c r="BX107" s="318"/>
      <c r="BY107" s="318"/>
      <c r="BZ107" s="318"/>
      <c r="CA107" s="318"/>
      <c r="CB107" s="318"/>
      <c r="CC107" s="318"/>
      <c r="CD107" s="318"/>
      <c r="CE107" s="318"/>
      <c r="CF107" s="318"/>
      <c r="CG107" s="318"/>
      <c r="CH107" s="318"/>
      <c r="CI107" s="318"/>
      <c r="CJ107" s="318"/>
      <c r="CK107" s="318"/>
      <c r="CL107" s="318"/>
      <c r="CM107" s="318"/>
      <c r="CN107" s="226"/>
      <c r="CO107" s="226"/>
      <c r="CP107" s="226"/>
      <c r="CQ107" s="227"/>
      <c r="CR107" s="224"/>
    </row>
    <row r="108" spans="2:96" ht="11.25" customHeight="1">
      <c r="B108" s="225"/>
      <c r="C108" s="318"/>
      <c r="D108" s="318"/>
      <c r="E108" s="318"/>
      <c r="F108" s="318"/>
      <c r="G108" s="318"/>
      <c r="H108" s="318"/>
      <c r="I108" s="318"/>
      <c r="J108" s="318"/>
      <c r="K108" s="318"/>
      <c r="L108" s="318"/>
      <c r="M108" s="318"/>
      <c r="N108" s="318"/>
      <c r="O108" s="318"/>
      <c r="P108" s="318"/>
      <c r="Q108" s="318"/>
      <c r="R108" s="318"/>
      <c r="S108" s="318"/>
      <c r="T108" s="318"/>
      <c r="U108" s="318"/>
      <c r="V108" s="318"/>
      <c r="W108" s="318"/>
      <c r="X108" s="318"/>
      <c r="Y108" s="318"/>
      <c r="Z108" s="318"/>
      <c r="AA108" s="318"/>
      <c r="AB108" s="318"/>
      <c r="AC108" s="318"/>
      <c r="AD108" s="318"/>
      <c r="AE108" s="318"/>
      <c r="AF108" s="318"/>
      <c r="AG108" s="318"/>
      <c r="AH108" s="318"/>
      <c r="AI108" s="328"/>
      <c r="AJ108" s="328"/>
      <c r="AK108" s="328"/>
      <c r="AL108" s="328"/>
      <c r="AM108" s="328"/>
      <c r="AN108" s="328"/>
      <c r="AO108" s="328"/>
      <c r="AP108" s="328"/>
      <c r="AQ108" s="328"/>
      <c r="AR108" s="318"/>
      <c r="AS108" s="318"/>
      <c r="AT108" s="318"/>
      <c r="AU108" s="318"/>
      <c r="AV108" s="318"/>
      <c r="AW108" s="318"/>
      <c r="AX108" s="318"/>
      <c r="AY108" s="318"/>
      <c r="AZ108" s="318"/>
      <c r="BA108" s="318"/>
      <c r="BB108" s="318"/>
      <c r="BC108" s="318"/>
      <c r="BD108" s="318"/>
      <c r="BE108" s="318"/>
      <c r="BF108" s="318"/>
      <c r="BG108" s="318"/>
      <c r="BH108" s="318"/>
      <c r="BI108" s="318"/>
      <c r="BJ108" s="318"/>
      <c r="BK108" s="318"/>
      <c r="BL108" s="318"/>
      <c r="BM108" s="318"/>
      <c r="BN108" s="318"/>
      <c r="BO108" s="318"/>
      <c r="BP108" s="318"/>
      <c r="BQ108" s="318"/>
      <c r="BR108" s="318"/>
      <c r="BS108" s="318"/>
      <c r="BT108" s="318"/>
      <c r="BU108" s="318"/>
      <c r="BV108" s="318"/>
      <c r="BW108" s="318"/>
      <c r="BX108" s="318"/>
      <c r="BY108" s="318"/>
      <c r="BZ108" s="318"/>
      <c r="CA108" s="318"/>
      <c r="CB108" s="318"/>
      <c r="CC108" s="318"/>
      <c r="CD108" s="318"/>
      <c r="CE108" s="318"/>
      <c r="CF108" s="318"/>
      <c r="CG108" s="318"/>
      <c r="CH108" s="318"/>
      <c r="CI108" s="318"/>
      <c r="CJ108" s="318"/>
      <c r="CK108" s="318"/>
      <c r="CL108" s="318"/>
      <c r="CM108" s="318"/>
      <c r="CN108" s="226"/>
      <c r="CO108" s="226"/>
      <c r="CP108" s="226"/>
      <c r="CQ108" s="227"/>
      <c r="CR108" s="224"/>
    </row>
    <row r="109" spans="2:96" ht="11.25" customHeight="1">
      <c r="B109" s="225"/>
      <c r="C109" s="318"/>
      <c r="D109" s="318"/>
      <c r="E109" s="318"/>
      <c r="F109" s="318"/>
      <c r="G109" s="318"/>
      <c r="H109" s="318"/>
      <c r="I109" s="318"/>
      <c r="J109" s="318"/>
      <c r="K109" s="318"/>
      <c r="L109" s="318"/>
      <c r="M109" s="318"/>
      <c r="N109" s="318"/>
      <c r="O109" s="318"/>
      <c r="P109" s="318"/>
      <c r="Q109" s="318"/>
      <c r="R109" s="318"/>
      <c r="S109" s="318"/>
      <c r="T109" s="318"/>
      <c r="U109" s="318"/>
      <c r="V109" s="318"/>
      <c r="W109" s="318"/>
      <c r="X109" s="318"/>
      <c r="Y109" s="318"/>
      <c r="Z109" s="318"/>
      <c r="AA109" s="318"/>
      <c r="AB109" s="318"/>
      <c r="AC109" s="318"/>
      <c r="AD109" s="318"/>
      <c r="AE109" s="318"/>
      <c r="AF109" s="318"/>
      <c r="AG109" s="318"/>
      <c r="AH109" s="318"/>
      <c r="AI109" s="328"/>
      <c r="AJ109" s="328"/>
      <c r="AK109" s="328"/>
      <c r="AL109" s="328"/>
      <c r="AM109" s="328"/>
      <c r="AN109" s="328"/>
      <c r="AO109" s="328"/>
      <c r="AP109" s="328"/>
      <c r="AQ109" s="328"/>
      <c r="AR109" s="318"/>
      <c r="AS109" s="318"/>
      <c r="AT109" s="318"/>
      <c r="AU109" s="318"/>
      <c r="AV109" s="318"/>
      <c r="AW109" s="318"/>
      <c r="AX109" s="318"/>
      <c r="AY109" s="318"/>
      <c r="AZ109" s="318"/>
      <c r="BA109" s="318"/>
      <c r="BB109" s="318"/>
      <c r="BC109" s="318"/>
      <c r="BD109" s="318"/>
      <c r="BE109" s="318"/>
      <c r="BF109" s="318"/>
      <c r="BG109" s="318"/>
      <c r="BH109" s="318"/>
      <c r="BI109" s="318"/>
      <c r="BJ109" s="318"/>
      <c r="BK109" s="318"/>
      <c r="BL109" s="318"/>
      <c r="BM109" s="318"/>
      <c r="BN109" s="318"/>
      <c r="BO109" s="318"/>
      <c r="BP109" s="318"/>
      <c r="BQ109" s="318"/>
      <c r="BR109" s="318"/>
      <c r="BS109" s="318"/>
      <c r="BT109" s="318"/>
      <c r="BU109" s="318"/>
      <c r="BV109" s="318"/>
      <c r="BW109" s="318"/>
      <c r="BX109" s="318"/>
      <c r="BY109" s="318"/>
      <c r="BZ109" s="318"/>
      <c r="CA109" s="318"/>
      <c r="CB109" s="318"/>
      <c r="CC109" s="318"/>
      <c r="CD109" s="318"/>
      <c r="CE109" s="318"/>
      <c r="CF109" s="318"/>
      <c r="CG109" s="318"/>
      <c r="CH109" s="318"/>
      <c r="CI109" s="318"/>
      <c r="CJ109" s="318"/>
      <c r="CK109" s="318"/>
      <c r="CL109" s="318"/>
      <c r="CM109" s="318"/>
      <c r="CN109" s="226"/>
      <c r="CO109" s="226"/>
      <c r="CP109" s="226"/>
      <c r="CQ109" s="227"/>
      <c r="CR109" s="224"/>
    </row>
    <row r="110" spans="2:96" ht="11.25" customHeight="1">
      <c r="B110" s="225"/>
      <c r="C110" s="318"/>
      <c r="D110" s="318"/>
      <c r="E110" s="318"/>
      <c r="F110" s="318"/>
      <c r="G110" s="318"/>
      <c r="H110" s="318"/>
      <c r="I110" s="318"/>
      <c r="J110" s="318"/>
      <c r="K110" s="318"/>
      <c r="L110" s="318"/>
      <c r="M110" s="318"/>
      <c r="N110" s="318"/>
      <c r="O110" s="318"/>
      <c r="P110" s="318"/>
      <c r="Q110" s="318"/>
      <c r="R110" s="318"/>
      <c r="S110" s="318"/>
      <c r="T110" s="318"/>
      <c r="U110" s="318"/>
      <c r="V110" s="318"/>
      <c r="W110" s="318"/>
      <c r="X110" s="318"/>
      <c r="Y110" s="318"/>
      <c r="Z110" s="318"/>
      <c r="AA110" s="318"/>
      <c r="AB110" s="318"/>
      <c r="AC110" s="318"/>
      <c r="AD110" s="318"/>
      <c r="AE110" s="318"/>
      <c r="AF110" s="318"/>
      <c r="AG110" s="318"/>
      <c r="AH110" s="318"/>
      <c r="AI110" s="328"/>
      <c r="AJ110" s="328"/>
      <c r="AK110" s="328"/>
      <c r="AL110" s="328"/>
      <c r="AM110" s="328"/>
      <c r="AN110" s="328"/>
      <c r="AO110" s="328"/>
      <c r="AP110" s="328"/>
      <c r="AQ110" s="328"/>
      <c r="AR110" s="318"/>
      <c r="AS110" s="318"/>
      <c r="AT110" s="318"/>
      <c r="AU110" s="318"/>
      <c r="AV110" s="318"/>
      <c r="AW110" s="318"/>
      <c r="AX110" s="318"/>
      <c r="AY110" s="318"/>
      <c r="AZ110" s="318"/>
      <c r="BA110" s="318"/>
      <c r="BB110" s="318"/>
      <c r="BC110" s="318"/>
      <c r="BD110" s="318"/>
      <c r="BE110" s="318"/>
      <c r="BF110" s="318"/>
      <c r="BG110" s="318"/>
      <c r="BH110" s="318"/>
      <c r="BI110" s="318"/>
      <c r="BJ110" s="318"/>
      <c r="BK110" s="318"/>
      <c r="BL110" s="318"/>
      <c r="BM110" s="318"/>
      <c r="BN110" s="318"/>
      <c r="BO110" s="318"/>
      <c r="BP110" s="318"/>
      <c r="BQ110" s="318"/>
      <c r="BR110" s="318"/>
      <c r="BS110" s="318"/>
      <c r="BT110" s="318"/>
      <c r="BU110" s="318"/>
      <c r="BV110" s="318"/>
      <c r="BW110" s="318"/>
      <c r="BX110" s="318"/>
      <c r="BY110" s="318"/>
      <c r="BZ110" s="318"/>
      <c r="CA110" s="318"/>
      <c r="CB110" s="318"/>
      <c r="CC110" s="318"/>
      <c r="CD110" s="318"/>
      <c r="CE110" s="318"/>
      <c r="CF110" s="318"/>
      <c r="CG110" s="318"/>
      <c r="CH110" s="318"/>
      <c r="CI110" s="318"/>
      <c r="CJ110" s="318"/>
      <c r="CK110" s="318"/>
      <c r="CL110" s="318"/>
      <c r="CM110" s="318"/>
      <c r="CN110" s="226"/>
      <c r="CO110" s="226"/>
      <c r="CP110" s="226"/>
      <c r="CQ110" s="227"/>
      <c r="CR110" s="224"/>
    </row>
    <row r="111" spans="2:96" ht="11.25" customHeight="1">
      <c r="B111" s="225"/>
      <c r="C111" s="318"/>
      <c r="D111" s="318"/>
      <c r="E111" s="318"/>
      <c r="F111" s="318"/>
      <c r="G111" s="318"/>
      <c r="H111" s="318"/>
      <c r="I111" s="318"/>
      <c r="J111" s="318"/>
      <c r="K111" s="318"/>
      <c r="L111" s="318"/>
      <c r="M111" s="318"/>
      <c r="N111" s="318"/>
      <c r="O111" s="318"/>
      <c r="P111" s="318"/>
      <c r="Q111" s="318"/>
      <c r="R111" s="318"/>
      <c r="S111" s="318"/>
      <c r="T111" s="318"/>
      <c r="U111" s="318"/>
      <c r="V111" s="318"/>
      <c r="W111" s="318"/>
      <c r="X111" s="318"/>
      <c r="Y111" s="318"/>
      <c r="Z111" s="318"/>
      <c r="AA111" s="318"/>
      <c r="AB111" s="318"/>
      <c r="AC111" s="318"/>
      <c r="AD111" s="318"/>
      <c r="AE111" s="318"/>
      <c r="AF111" s="318"/>
      <c r="AG111" s="318"/>
      <c r="AH111" s="318"/>
      <c r="AI111" s="328"/>
      <c r="AJ111" s="328"/>
      <c r="AK111" s="328"/>
      <c r="AL111" s="328"/>
      <c r="AM111" s="328"/>
      <c r="AN111" s="328"/>
      <c r="AO111" s="328"/>
      <c r="AP111" s="328"/>
      <c r="AQ111" s="328"/>
      <c r="AR111" s="318"/>
      <c r="AS111" s="318"/>
      <c r="AT111" s="318"/>
      <c r="AU111" s="318"/>
      <c r="AV111" s="318"/>
      <c r="AW111" s="318"/>
      <c r="AX111" s="318"/>
      <c r="AY111" s="318"/>
      <c r="AZ111" s="318"/>
      <c r="BA111" s="318"/>
      <c r="BB111" s="318"/>
      <c r="BC111" s="318"/>
      <c r="BD111" s="318"/>
      <c r="BE111" s="318"/>
      <c r="BF111" s="318"/>
      <c r="BG111" s="318"/>
      <c r="BH111" s="318"/>
      <c r="BI111" s="318"/>
      <c r="BJ111" s="318"/>
      <c r="BK111" s="318"/>
      <c r="BL111" s="318"/>
      <c r="BM111" s="318"/>
      <c r="BN111" s="318"/>
      <c r="BO111" s="318"/>
      <c r="BP111" s="318"/>
      <c r="BQ111" s="318"/>
      <c r="BR111" s="318"/>
      <c r="BS111" s="318"/>
      <c r="BT111" s="318"/>
      <c r="BU111" s="318"/>
      <c r="BV111" s="318"/>
      <c r="BW111" s="318"/>
      <c r="BX111" s="318"/>
      <c r="BY111" s="318"/>
      <c r="BZ111" s="318"/>
      <c r="CA111" s="318"/>
      <c r="CB111" s="318"/>
      <c r="CC111" s="318"/>
      <c r="CD111" s="318"/>
      <c r="CE111" s="318"/>
      <c r="CF111" s="318"/>
      <c r="CG111" s="318"/>
      <c r="CH111" s="318"/>
      <c r="CI111" s="318"/>
      <c r="CJ111" s="318"/>
      <c r="CK111" s="318"/>
      <c r="CL111" s="318"/>
      <c r="CM111" s="318"/>
      <c r="CN111" s="226"/>
      <c r="CO111" s="226"/>
      <c r="CP111" s="226"/>
      <c r="CQ111" s="227"/>
      <c r="CR111" s="224"/>
    </row>
    <row r="112" spans="2:96" ht="11.25" customHeight="1">
      <c r="B112" s="225"/>
      <c r="C112" s="318"/>
      <c r="D112" s="318"/>
      <c r="E112" s="318"/>
      <c r="F112" s="318"/>
      <c r="G112" s="318"/>
      <c r="H112" s="318"/>
      <c r="I112" s="318"/>
      <c r="J112" s="318"/>
      <c r="K112" s="318"/>
      <c r="L112" s="318"/>
      <c r="M112" s="318"/>
      <c r="N112" s="318"/>
      <c r="O112" s="318"/>
      <c r="P112" s="318"/>
      <c r="Q112" s="318"/>
      <c r="R112" s="318"/>
      <c r="S112" s="318"/>
      <c r="T112" s="318"/>
      <c r="U112" s="318"/>
      <c r="V112" s="318"/>
      <c r="W112" s="318"/>
      <c r="X112" s="318"/>
      <c r="Y112" s="318"/>
      <c r="Z112" s="318"/>
      <c r="AA112" s="318"/>
      <c r="AB112" s="318"/>
      <c r="AC112" s="318"/>
      <c r="AD112" s="318"/>
      <c r="AE112" s="318"/>
      <c r="AF112" s="318"/>
      <c r="AG112" s="318"/>
      <c r="AH112" s="318"/>
      <c r="AI112" s="328"/>
      <c r="AJ112" s="328"/>
      <c r="AK112" s="328"/>
      <c r="AL112" s="328"/>
      <c r="AM112" s="328"/>
      <c r="AN112" s="328"/>
      <c r="AO112" s="328"/>
      <c r="AP112" s="328"/>
      <c r="AQ112" s="328"/>
      <c r="AR112" s="318"/>
      <c r="AS112" s="318"/>
      <c r="AT112" s="318"/>
      <c r="AU112" s="318"/>
      <c r="AV112" s="318"/>
      <c r="AW112" s="318"/>
      <c r="AX112" s="318"/>
      <c r="AY112" s="318"/>
      <c r="AZ112" s="318"/>
      <c r="BA112" s="318"/>
      <c r="BB112" s="318"/>
      <c r="BC112" s="318"/>
      <c r="BD112" s="318"/>
      <c r="BE112" s="318"/>
      <c r="BF112" s="318"/>
      <c r="BG112" s="318"/>
      <c r="BH112" s="318"/>
      <c r="BI112" s="318"/>
      <c r="BJ112" s="318"/>
      <c r="BK112" s="318"/>
      <c r="BL112" s="318"/>
      <c r="BM112" s="318"/>
      <c r="BN112" s="318"/>
      <c r="BO112" s="318"/>
      <c r="BP112" s="318"/>
      <c r="BQ112" s="318"/>
      <c r="BR112" s="318"/>
      <c r="BS112" s="318"/>
      <c r="BT112" s="318"/>
      <c r="BU112" s="318"/>
      <c r="BV112" s="318"/>
      <c r="BW112" s="318"/>
      <c r="BX112" s="318"/>
      <c r="BY112" s="318"/>
      <c r="BZ112" s="318"/>
      <c r="CA112" s="318"/>
      <c r="CB112" s="318"/>
      <c r="CC112" s="318"/>
      <c r="CD112" s="318"/>
      <c r="CE112" s="318"/>
      <c r="CF112" s="318"/>
      <c r="CG112" s="318"/>
      <c r="CH112" s="318"/>
      <c r="CI112" s="318"/>
      <c r="CJ112" s="318"/>
      <c r="CK112" s="318"/>
      <c r="CL112" s="318"/>
      <c r="CM112" s="318"/>
      <c r="CN112" s="226"/>
      <c r="CO112" s="226"/>
      <c r="CP112" s="226"/>
      <c r="CQ112" s="227"/>
      <c r="CR112" s="224"/>
    </row>
    <row r="113" spans="1:105" ht="11.25" customHeight="1">
      <c r="B113" s="225"/>
      <c r="C113" s="318"/>
      <c r="D113" s="318"/>
      <c r="E113" s="318"/>
      <c r="F113" s="318"/>
      <c r="G113" s="318"/>
      <c r="H113" s="318"/>
      <c r="I113" s="318"/>
      <c r="J113" s="318"/>
      <c r="K113" s="318"/>
      <c r="L113" s="318"/>
      <c r="M113" s="318"/>
      <c r="N113" s="318"/>
      <c r="O113" s="318"/>
      <c r="P113" s="318"/>
      <c r="Q113" s="318"/>
      <c r="R113" s="318"/>
      <c r="S113" s="318"/>
      <c r="T113" s="318"/>
      <c r="U113" s="318"/>
      <c r="V113" s="318"/>
      <c r="W113" s="318"/>
      <c r="X113" s="318"/>
      <c r="Y113" s="318"/>
      <c r="Z113" s="318"/>
      <c r="AA113" s="318"/>
      <c r="AB113" s="318"/>
      <c r="AC113" s="318"/>
      <c r="AD113" s="318"/>
      <c r="AE113" s="318"/>
      <c r="AF113" s="318"/>
      <c r="AG113" s="318"/>
      <c r="AH113" s="318"/>
      <c r="AI113" s="328"/>
      <c r="AJ113" s="328"/>
      <c r="AK113" s="328"/>
      <c r="AL113" s="328"/>
      <c r="AM113" s="328"/>
      <c r="AN113" s="328"/>
      <c r="AO113" s="328"/>
      <c r="AP113" s="328"/>
      <c r="AQ113" s="328"/>
      <c r="AR113" s="318"/>
      <c r="AS113" s="318"/>
      <c r="AT113" s="318"/>
      <c r="AU113" s="318"/>
      <c r="AV113" s="318"/>
      <c r="AW113" s="318"/>
      <c r="AX113" s="318"/>
      <c r="AY113" s="318"/>
      <c r="AZ113" s="318"/>
      <c r="BA113" s="318"/>
      <c r="BB113" s="318"/>
      <c r="BC113" s="318"/>
      <c r="BD113" s="318"/>
      <c r="BE113" s="318"/>
      <c r="BF113" s="318"/>
      <c r="BG113" s="318"/>
      <c r="BH113" s="318"/>
      <c r="BI113" s="318"/>
      <c r="BJ113" s="318"/>
      <c r="BK113" s="318"/>
      <c r="BL113" s="318"/>
      <c r="BM113" s="318"/>
      <c r="BN113" s="318"/>
      <c r="BO113" s="318"/>
      <c r="BP113" s="318"/>
      <c r="BQ113" s="318"/>
      <c r="BR113" s="318"/>
      <c r="BS113" s="318"/>
      <c r="BT113" s="318"/>
      <c r="BU113" s="318"/>
      <c r="BV113" s="318"/>
      <c r="BW113" s="318"/>
      <c r="BX113" s="318"/>
      <c r="BY113" s="318"/>
      <c r="BZ113" s="318"/>
      <c r="CA113" s="318"/>
      <c r="CB113" s="318"/>
      <c r="CC113" s="318"/>
      <c r="CD113" s="318"/>
      <c r="CE113" s="318"/>
      <c r="CF113" s="318"/>
      <c r="CG113" s="318"/>
      <c r="CH113" s="318"/>
      <c r="CI113" s="318"/>
      <c r="CJ113" s="318"/>
      <c r="CK113" s="318"/>
      <c r="CL113" s="318"/>
      <c r="CM113" s="318"/>
      <c r="CN113" s="226"/>
      <c r="CO113" s="226"/>
      <c r="CP113" s="226"/>
      <c r="CQ113" s="227"/>
      <c r="CR113" s="224"/>
    </row>
    <row r="114" spans="1:105" ht="11.25" customHeight="1">
      <c r="B114" s="225"/>
      <c r="C114" s="318"/>
      <c r="D114" s="318"/>
      <c r="E114" s="318"/>
      <c r="F114" s="318"/>
      <c r="G114" s="318"/>
      <c r="H114" s="318"/>
      <c r="I114" s="318"/>
      <c r="J114" s="318"/>
      <c r="K114" s="318"/>
      <c r="L114" s="318"/>
      <c r="M114" s="318"/>
      <c r="N114" s="318"/>
      <c r="O114" s="318"/>
      <c r="P114" s="318"/>
      <c r="Q114" s="318"/>
      <c r="R114" s="318"/>
      <c r="S114" s="318"/>
      <c r="T114" s="318"/>
      <c r="U114" s="318"/>
      <c r="V114" s="318"/>
      <c r="W114" s="318"/>
      <c r="X114" s="318"/>
      <c r="Y114" s="318"/>
      <c r="Z114" s="318"/>
      <c r="AA114" s="318"/>
      <c r="AB114" s="318"/>
      <c r="AC114" s="318"/>
      <c r="AD114" s="318"/>
      <c r="AE114" s="318"/>
      <c r="AF114" s="318"/>
      <c r="AG114" s="318"/>
      <c r="AH114" s="318"/>
      <c r="AI114" s="328"/>
      <c r="AJ114" s="328"/>
      <c r="AK114" s="328"/>
      <c r="AL114" s="328"/>
      <c r="AM114" s="328"/>
      <c r="AN114" s="328"/>
      <c r="AO114" s="328"/>
      <c r="AP114" s="328"/>
      <c r="AQ114" s="328"/>
      <c r="AR114" s="318"/>
      <c r="AS114" s="318"/>
      <c r="AT114" s="318"/>
      <c r="AU114" s="318"/>
      <c r="AV114" s="318"/>
      <c r="AW114" s="318"/>
      <c r="AX114" s="318"/>
      <c r="AY114" s="318"/>
      <c r="AZ114" s="318"/>
      <c r="BA114" s="318"/>
      <c r="BB114" s="318"/>
      <c r="BC114" s="318"/>
      <c r="BD114" s="318"/>
      <c r="BE114" s="318"/>
      <c r="BF114" s="318"/>
      <c r="BG114" s="318"/>
      <c r="BH114" s="318"/>
      <c r="BI114" s="318"/>
      <c r="BJ114" s="318"/>
      <c r="BK114" s="318"/>
      <c r="BL114" s="318"/>
      <c r="BM114" s="318"/>
      <c r="BN114" s="318"/>
      <c r="BO114" s="318"/>
      <c r="BP114" s="318"/>
      <c r="BQ114" s="318"/>
      <c r="BR114" s="318"/>
      <c r="BS114" s="318"/>
      <c r="BT114" s="318"/>
      <c r="BU114" s="318"/>
      <c r="BV114" s="318"/>
      <c r="BW114" s="318"/>
      <c r="BX114" s="318"/>
      <c r="BY114" s="318"/>
      <c r="BZ114" s="318"/>
      <c r="CA114" s="318"/>
      <c r="CB114" s="318"/>
      <c r="CC114" s="318"/>
      <c r="CD114" s="318"/>
      <c r="CE114" s="318"/>
      <c r="CF114" s="318"/>
      <c r="CG114" s="318"/>
      <c r="CH114" s="318"/>
      <c r="CI114" s="318"/>
      <c r="CJ114" s="318"/>
      <c r="CK114" s="318"/>
      <c r="CL114" s="318"/>
      <c r="CM114" s="318"/>
      <c r="CN114" s="226"/>
      <c r="CO114" s="226"/>
      <c r="CP114" s="226"/>
      <c r="CQ114" s="227"/>
      <c r="CR114" s="224"/>
    </row>
    <row r="115" spans="1:105" ht="11.25" customHeight="1">
      <c r="B115" s="225"/>
      <c r="C115" s="318"/>
      <c r="D115" s="318"/>
      <c r="E115" s="318"/>
      <c r="F115" s="318"/>
      <c r="G115" s="318"/>
      <c r="H115" s="318"/>
      <c r="I115" s="318"/>
      <c r="J115" s="318"/>
      <c r="K115" s="318"/>
      <c r="L115" s="318"/>
      <c r="M115" s="318"/>
      <c r="N115" s="318"/>
      <c r="O115" s="318"/>
      <c r="P115" s="318"/>
      <c r="Q115" s="318"/>
      <c r="R115" s="318"/>
      <c r="S115" s="318"/>
      <c r="T115" s="318"/>
      <c r="U115" s="318"/>
      <c r="V115" s="318"/>
      <c r="W115" s="318"/>
      <c r="X115" s="318"/>
      <c r="Y115" s="318"/>
      <c r="Z115" s="318"/>
      <c r="AA115" s="318"/>
      <c r="AB115" s="318"/>
      <c r="AC115" s="318"/>
      <c r="AD115" s="318"/>
      <c r="AE115" s="318"/>
      <c r="AF115" s="318"/>
      <c r="AG115" s="318"/>
      <c r="AH115" s="318"/>
      <c r="AI115" s="328"/>
      <c r="AJ115" s="328"/>
      <c r="AK115" s="328"/>
      <c r="AL115" s="328"/>
      <c r="AM115" s="328"/>
      <c r="AN115" s="328"/>
      <c r="AO115" s="328"/>
      <c r="AP115" s="328"/>
      <c r="AQ115" s="328"/>
      <c r="AR115" s="318"/>
      <c r="AS115" s="318"/>
      <c r="AT115" s="318"/>
      <c r="AU115" s="318"/>
      <c r="AV115" s="318"/>
      <c r="AW115" s="318"/>
      <c r="AX115" s="318"/>
      <c r="AY115" s="318"/>
      <c r="AZ115" s="318"/>
      <c r="BA115" s="318"/>
      <c r="BB115" s="318"/>
      <c r="BC115" s="318"/>
      <c r="BD115" s="318"/>
      <c r="BE115" s="318"/>
      <c r="BF115" s="318"/>
      <c r="BG115" s="318"/>
      <c r="BH115" s="318"/>
      <c r="BI115" s="318"/>
      <c r="BJ115" s="318"/>
      <c r="BK115" s="318"/>
      <c r="BL115" s="318"/>
      <c r="BM115" s="318"/>
      <c r="BN115" s="318"/>
      <c r="BO115" s="318"/>
      <c r="BP115" s="318"/>
      <c r="BQ115" s="318"/>
      <c r="BR115" s="318"/>
      <c r="BS115" s="318"/>
      <c r="BT115" s="318"/>
      <c r="BU115" s="318"/>
      <c r="BV115" s="318"/>
      <c r="BW115" s="318"/>
      <c r="BX115" s="318"/>
      <c r="BY115" s="318"/>
      <c r="BZ115" s="318"/>
      <c r="CA115" s="318"/>
      <c r="CB115" s="318"/>
      <c r="CC115" s="318"/>
      <c r="CD115" s="318"/>
      <c r="CE115" s="318"/>
      <c r="CF115" s="318"/>
      <c r="CG115" s="318"/>
      <c r="CH115" s="318"/>
      <c r="CI115" s="318"/>
      <c r="CJ115" s="318"/>
      <c r="CK115" s="318"/>
      <c r="CL115" s="318"/>
      <c r="CM115" s="318"/>
      <c r="CN115" s="226"/>
      <c r="CO115" s="226"/>
      <c r="CP115" s="226"/>
      <c r="CQ115" s="227"/>
      <c r="CR115" s="224"/>
    </row>
    <row r="116" spans="1:105" ht="11.25" customHeight="1">
      <c r="B116" s="225"/>
      <c r="C116" s="318"/>
      <c r="D116" s="318"/>
      <c r="E116" s="318"/>
      <c r="F116" s="318"/>
      <c r="G116" s="318"/>
      <c r="H116" s="318"/>
      <c r="I116" s="318"/>
      <c r="J116" s="318"/>
      <c r="K116" s="318"/>
      <c r="L116" s="318"/>
      <c r="M116" s="318"/>
      <c r="N116" s="318"/>
      <c r="O116" s="318"/>
      <c r="P116" s="318"/>
      <c r="Q116" s="318"/>
      <c r="R116" s="318"/>
      <c r="S116" s="318"/>
      <c r="T116" s="318"/>
      <c r="U116" s="318"/>
      <c r="V116" s="318"/>
      <c r="W116" s="318"/>
      <c r="X116" s="318"/>
      <c r="Y116" s="318"/>
      <c r="Z116" s="318"/>
      <c r="AA116" s="318"/>
      <c r="AB116" s="318"/>
      <c r="AC116" s="318"/>
      <c r="AD116" s="318"/>
      <c r="AE116" s="318"/>
      <c r="AF116" s="318"/>
      <c r="AG116" s="318"/>
      <c r="AH116" s="318"/>
      <c r="AI116" s="328"/>
      <c r="AJ116" s="328"/>
      <c r="AK116" s="328"/>
      <c r="AL116" s="328"/>
      <c r="AM116" s="328"/>
      <c r="AN116" s="328"/>
      <c r="AO116" s="328"/>
      <c r="AP116" s="328"/>
      <c r="AQ116" s="328"/>
      <c r="AR116" s="318"/>
      <c r="AS116" s="318"/>
      <c r="AT116" s="318"/>
      <c r="AU116" s="318"/>
      <c r="AV116" s="318"/>
      <c r="AW116" s="318"/>
      <c r="AX116" s="318"/>
      <c r="AY116" s="318"/>
      <c r="AZ116" s="318"/>
      <c r="BA116" s="318"/>
      <c r="BB116" s="318"/>
      <c r="BC116" s="318"/>
      <c r="BD116" s="318"/>
      <c r="BE116" s="318"/>
      <c r="BF116" s="318"/>
      <c r="BG116" s="318"/>
      <c r="BH116" s="318"/>
      <c r="BI116" s="318"/>
      <c r="BJ116" s="318"/>
      <c r="BK116" s="318"/>
      <c r="BL116" s="318"/>
      <c r="BM116" s="318"/>
      <c r="BN116" s="318"/>
      <c r="BO116" s="318"/>
      <c r="BP116" s="318"/>
      <c r="BQ116" s="318"/>
      <c r="BR116" s="318"/>
      <c r="BS116" s="318"/>
      <c r="BT116" s="318"/>
      <c r="BU116" s="318"/>
      <c r="BV116" s="318"/>
      <c r="BW116" s="318"/>
      <c r="BX116" s="318"/>
      <c r="BY116" s="318"/>
      <c r="BZ116" s="318"/>
      <c r="CA116" s="318"/>
      <c r="CB116" s="318"/>
      <c r="CC116" s="318"/>
      <c r="CD116" s="318"/>
      <c r="CE116" s="318"/>
      <c r="CF116" s="318"/>
      <c r="CG116" s="318"/>
      <c r="CH116" s="318"/>
      <c r="CI116" s="318"/>
      <c r="CJ116" s="318"/>
      <c r="CK116" s="318"/>
      <c r="CL116" s="318"/>
      <c r="CM116" s="318"/>
      <c r="CN116" s="226"/>
      <c r="CO116" s="226"/>
      <c r="CP116" s="226"/>
      <c r="CQ116" s="227"/>
      <c r="CR116" s="224"/>
    </row>
    <row r="117" spans="1:105" ht="11.25" customHeight="1">
      <c r="B117" s="225"/>
      <c r="C117" s="318"/>
      <c r="D117" s="318"/>
      <c r="E117" s="318"/>
      <c r="F117" s="318"/>
      <c r="G117" s="318"/>
      <c r="H117" s="318"/>
      <c r="I117" s="318"/>
      <c r="J117" s="318"/>
      <c r="K117" s="318"/>
      <c r="L117" s="318"/>
      <c r="M117" s="318"/>
      <c r="N117" s="318"/>
      <c r="O117" s="318"/>
      <c r="P117" s="318"/>
      <c r="Q117" s="318"/>
      <c r="R117" s="318"/>
      <c r="S117" s="318"/>
      <c r="T117" s="318"/>
      <c r="U117" s="318"/>
      <c r="V117" s="318"/>
      <c r="W117" s="318"/>
      <c r="X117" s="318"/>
      <c r="Y117" s="318"/>
      <c r="Z117" s="318"/>
      <c r="AA117" s="318"/>
      <c r="AB117" s="318"/>
      <c r="AC117" s="318"/>
      <c r="AD117" s="318"/>
      <c r="AE117" s="318"/>
      <c r="AF117" s="318"/>
      <c r="AG117" s="318"/>
      <c r="AH117" s="318"/>
      <c r="AI117" s="328"/>
      <c r="AJ117" s="328"/>
      <c r="AK117" s="328"/>
      <c r="AL117" s="328"/>
      <c r="AM117" s="328"/>
      <c r="AN117" s="328"/>
      <c r="AO117" s="328"/>
      <c r="AP117" s="328"/>
      <c r="AQ117" s="328"/>
      <c r="AR117" s="318"/>
      <c r="AS117" s="318"/>
      <c r="AT117" s="318"/>
      <c r="AU117" s="318"/>
      <c r="AV117" s="318"/>
      <c r="AW117" s="318"/>
      <c r="AX117" s="318"/>
      <c r="AY117" s="318"/>
      <c r="AZ117" s="318"/>
      <c r="BA117" s="318"/>
      <c r="BB117" s="318"/>
      <c r="BC117" s="318"/>
      <c r="BD117" s="318"/>
      <c r="BE117" s="318"/>
      <c r="BF117" s="318"/>
      <c r="BG117" s="318"/>
      <c r="BH117" s="318"/>
      <c r="BI117" s="318"/>
      <c r="BJ117" s="318"/>
      <c r="BK117" s="318"/>
      <c r="BL117" s="318"/>
      <c r="BM117" s="318"/>
      <c r="BN117" s="318"/>
      <c r="BO117" s="318"/>
      <c r="BP117" s="318"/>
      <c r="BQ117" s="318"/>
      <c r="BR117" s="318"/>
      <c r="BS117" s="318"/>
      <c r="BT117" s="318"/>
      <c r="BU117" s="318"/>
      <c r="BV117" s="318"/>
      <c r="BW117" s="318"/>
      <c r="BX117" s="318"/>
      <c r="BY117" s="318"/>
      <c r="BZ117" s="318"/>
      <c r="CA117" s="318"/>
      <c r="CB117" s="318"/>
      <c r="CC117" s="318"/>
      <c r="CD117" s="318"/>
      <c r="CE117" s="318"/>
      <c r="CF117" s="318"/>
      <c r="CG117" s="318"/>
      <c r="CH117" s="318"/>
      <c r="CI117" s="318"/>
      <c r="CJ117" s="318"/>
      <c r="CK117" s="318"/>
      <c r="CL117" s="318"/>
      <c r="CM117" s="318"/>
      <c r="CN117" s="226"/>
      <c r="CO117" s="226"/>
      <c r="CP117" s="226"/>
      <c r="CQ117" s="227"/>
      <c r="CR117" s="224"/>
    </row>
    <row r="118" spans="1:105" ht="11.25" customHeight="1">
      <c r="B118" s="225"/>
      <c r="C118" s="318"/>
      <c r="D118" s="318"/>
      <c r="E118" s="318"/>
      <c r="F118" s="318"/>
      <c r="G118" s="318"/>
      <c r="H118" s="318"/>
      <c r="I118" s="318"/>
      <c r="J118" s="318"/>
      <c r="K118" s="318"/>
      <c r="L118" s="318"/>
      <c r="M118" s="318"/>
      <c r="N118" s="318"/>
      <c r="O118" s="318"/>
      <c r="P118" s="318"/>
      <c r="Q118" s="318"/>
      <c r="R118" s="318"/>
      <c r="S118" s="318"/>
      <c r="T118" s="318"/>
      <c r="U118" s="318"/>
      <c r="V118" s="318"/>
      <c r="W118" s="318"/>
      <c r="X118" s="318"/>
      <c r="Y118" s="318"/>
      <c r="Z118" s="318"/>
      <c r="AA118" s="318"/>
      <c r="AB118" s="318"/>
      <c r="AC118" s="318"/>
      <c r="AD118" s="318"/>
      <c r="AE118" s="318"/>
      <c r="AF118" s="318"/>
      <c r="AG118" s="318"/>
      <c r="AH118" s="318"/>
      <c r="AI118" s="328"/>
      <c r="AJ118" s="328"/>
      <c r="AK118" s="328"/>
      <c r="AL118" s="328"/>
      <c r="AM118" s="328"/>
      <c r="AN118" s="328"/>
      <c r="AO118" s="328"/>
      <c r="AP118" s="328"/>
      <c r="AQ118" s="328"/>
      <c r="AR118" s="318"/>
      <c r="AS118" s="318"/>
      <c r="AT118" s="318"/>
      <c r="AU118" s="318"/>
      <c r="AV118" s="318"/>
      <c r="AW118" s="318"/>
      <c r="AX118" s="318"/>
      <c r="AY118" s="318"/>
      <c r="AZ118" s="318"/>
      <c r="BA118" s="318"/>
      <c r="BB118" s="318"/>
      <c r="BC118" s="318"/>
      <c r="BD118" s="318"/>
      <c r="BE118" s="318"/>
      <c r="BF118" s="318"/>
      <c r="BG118" s="318"/>
      <c r="BH118" s="318"/>
      <c r="BI118" s="318"/>
      <c r="BJ118" s="318"/>
      <c r="BK118" s="318"/>
      <c r="BL118" s="318"/>
      <c r="BM118" s="318"/>
      <c r="BN118" s="318"/>
      <c r="BO118" s="318"/>
      <c r="BP118" s="318"/>
      <c r="BQ118" s="318"/>
      <c r="BR118" s="318"/>
      <c r="BS118" s="318"/>
      <c r="BT118" s="318"/>
      <c r="BU118" s="318"/>
      <c r="BV118" s="318"/>
      <c r="BW118" s="318"/>
      <c r="BX118" s="318"/>
      <c r="BY118" s="318"/>
      <c r="BZ118" s="318"/>
      <c r="CA118" s="318"/>
      <c r="CB118" s="318"/>
      <c r="CC118" s="318"/>
      <c r="CD118" s="318"/>
      <c r="CE118" s="318"/>
      <c r="CF118" s="318"/>
      <c r="CG118" s="318"/>
      <c r="CH118" s="318"/>
      <c r="CI118" s="318"/>
      <c r="CJ118" s="318"/>
      <c r="CK118" s="318"/>
      <c r="CL118" s="318"/>
      <c r="CM118" s="318"/>
      <c r="CN118" s="226"/>
      <c r="CO118" s="226"/>
      <c r="CP118" s="226"/>
      <c r="CQ118" s="227"/>
      <c r="CR118" s="224"/>
    </row>
    <row r="119" spans="1:105" ht="11.25" customHeight="1">
      <c r="B119" s="225"/>
      <c r="C119" s="318"/>
      <c r="D119" s="318"/>
      <c r="E119" s="318"/>
      <c r="F119" s="318"/>
      <c r="G119" s="318"/>
      <c r="H119" s="318"/>
      <c r="I119" s="318"/>
      <c r="J119" s="318"/>
      <c r="K119" s="318"/>
      <c r="L119" s="318"/>
      <c r="M119" s="318"/>
      <c r="N119" s="318"/>
      <c r="O119" s="318"/>
      <c r="P119" s="318"/>
      <c r="Q119" s="318"/>
      <c r="R119" s="318"/>
      <c r="S119" s="318"/>
      <c r="T119" s="318"/>
      <c r="U119" s="318"/>
      <c r="V119" s="318"/>
      <c r="W119" s="318"/>
      <c r="X119" s="318"/>
      <c r="Y119" s="318"/>
      <c r="Z119" s="318"/>
      <c r="AA119" s="318"/>
      <c r="AB119" s="318"/>
      <c r="AC119" s="318"/>
      <c r="AD119" s="318"/>
      <c r="AE119" s="318"/>
      <c r="AF119" s="318"/>
      <c r="AG119" s="318"/>
      <c r="AH119" s="318"/>
      <c r="AI119" s="328"/>
      <c r="AJ119" s="328"/>
      <c r="AK119" s="328"/>
      <c r="AL119" s="328"/>
      <c r="AM119" s="328"/>
      <c r="AN119" s="328"/>
      <c r="AO119" s="328"/>
      <c r="AP119" s="328"/>
      <c r="AQ119" s="328"/>
      <c r="AR119" s="318"/>
      <c r="AS119" s="318"/>
      <c r="AT119" s="318"/>
      <c r="AU119" s="318"/>
      <c r="AV119" s="318"/>
      <c r="AW119" s="318"/>
      <c r="AX119" s="318"/>
      <c r="AY119" s="318"/>
      <c r="AZ119" s="318"/>
      <c r="BA119" s="318"/>
      <c r="BB119" s="318"/>
      <c r="BC119" s="318"/>
      <c r="BD119" s="318"/>
      <c r="BE119" s="318"/>
      <c r="BF119" s="318"/>
      <c r="BG119" s="318"/>
      <c r="BH119" s="318"/>
      <c r="BI119" s="318"/>
      <c r="BJ119" s="318"/>
      <c r="BK119" s="318"/>
      <c r="BL119" s="318"/>
      <c r="BM119" s="318"/>
      <c r="BN119" s="318"/>
      <c r="BO119" s="318"/>
      <c r="BP119" s="318"/>
      <c r="BQ119" s="318"/>
      <c r="BR119" s="318"/>
      <c r="BS119" s="318"/>
      <c r="BT119" s="318"/>
      <c r="BU119" s="318"/>
      <c r="BV119" s="318"/>
      <c r="BW119" s="318"/>
      <c r="BX119" s="318"/>
      <c r="BY119" s="318"/>
      <c r="BZ119" s="318"/>
      <c r="CA119" s="318"/>
      <c r="CB119" s="318"/>
      <c r="CC119" s="318"/>
      <c r="CD119" s="318"/>
      <c r="CE119" s="318"/>
      <c r="CF119" s="318"/>
      <c r="CG119" s="318"/>
      <c r="CH119" s="318"/>
      <c r="CI119" s="318"/>
      <c r="CJ119" s="318"/>
      <c r="CK119" s="318"/>
      <c r="CL119" s="318"/>
      <c r="CM119" s="318"/>
      <c r="CN119" s="226"/>
      <c r="CO119" s="226"/>
      <c r="CP119" s="226"/>
      <c r="CQ119" s="227"/>
      <c r="CR119" s="224"/>
    </row>
    <row r="120" spans="1:105" ht="11.25" customHeight="1">
      <c r="B120" s="225"/>
      <c r="C120" s="318"/>
      <c r="D120" s="318"/>
      <c r="E120" s="318"/>
      <c r="F120" s="318"/>
      <c r="G120" s="318"/>
      <c r="H120" s="318"/>
      <c r="I120" s="318"/>
      <c r="J120" s="318"/>
      <c r="K120" s="318"/>
      <c r="L120" s="318"/>
      <c r="M120" s="318"/>
      <c r="N120" s="318"/>
      <c r="O120" s="318"/>
      <c r="P120" s="318"/>
      <c r="Q120" s="318"/>
      <c r="R120" s="318"/>
      <c r="S120" s="318"/>
      <c r="T120" s="318"/>
      <c r="U120" s="318"/>
      <c r="V120" s="318"/>
      <c r="W120" s="318"/>
      <c r="X120" s="318"/>
      <c r="Y120" s="318"/>
      <c r="Z120" s="318"/>
      <c r="AA120" s="318"/>
      <c r="AB120" s="318"/>
      <c r="AC120" s="318"/>
      <c r="AD120" s="318"/>
      <c r="AE120" s="318"/>
      <c r="AF120" s="318"/>
      <c r="AG120" s="318"/>
      <c r="AH120" s="318"/>
      <c r="AI120" s="328"/>
      <c r="AJ120" s="328"/>
      <c r="AK120" s="328"/>
      <c r="AL120" s="328"/>
      <c r="AM120" s="328"/>
      <c r="AN120" s="328"/>
      <c r="AO120" s="328"/>
      <c r="AP120" s="328"/>
      <c r="AQ120" s="328"/>
      <c r="AR120" s="318"/>
      <c r="AS120" s="318"/>
      <c r="AT120" s="318"/>
      <c r="AU120" s="318"/>
      <c r="AV120" s="318"/>
      <c r="AW120" s="318"/>
      <c r="AX120" s="318"/>
      <c r="AY120" s="318"/>
      <c r="AZ120" s="318"/>
      <c r="BA120" s="318"/>
      <c r="BB120" s="318"/>
      <c r="BC120" s="318"/>
      <c r="BD120" s="318"/>
      <c r="BE120" s="318"/>
      <c r="BF120" s="318"/>
      <c r="BG120" s="318"/>
      <c r="BH120" s="318"/>
      <c r="BI120" s="318"/>
      <c r="BJ120" s="318"/>
      <c r="BK120" s="318"/>
      <c r="BL120" s="318"/>
      <c r="BM120" s="318"/>
      <c r="BN120" s="318"/>
      <c r="BO120" s="318"/>
      <c r="BP120" s="318"/>
      <c r="BQ120" s="318"/>
      <c r="BR120" s="318"/>
      <c r="BS120" s="318"/>
      <c r="BT120" s="318"/>
      <c r="BU120" s="318"/>
      <c r="BV120" s="318"/>
      <c r="BW120" s="318"/>
      <c r="BX120" s="318"/>
      <c r="BY120" s="318"/>
      <c r="BZ120" s="318"/>
      <c r="CA120" s="318"/>
      <c r="CB120" s="318"/>
      <c r="CC120" s="318"/>
      <c r="CD120" s="318"/>
      <c r="CE120" s="318"/>
      <c r="CF120" s="318"/>
      <c r="CG120" s="318"/>
      <c r="CH120" s="318"/>
      <c r="CI120" s="318"/>
      <c r="CJ120" s="318"/>
      <c r="CK120" s="318"/>
      <c r="CL120" s="318"/>
      <c r="CM120" s="318"/>
      <c r="CN120" s="226"/>
      <c r="CO120" s="226"/>
      <c r="CP120" s="226"/>
      <c r="CQ120" s="227"/>
      <c r="CR120" s="224"/>
    </row>
    <row r="121" spans="1:105" ht="11.25" customHeight="1">
      <c r="B121" s="329"/>
      <c r="C121" s="330"/>
      <c r="D121" s="330"/>
      <c r="E121" s="330"/>
      <c r="F121" s="330"/>
      <c r="G121" s="330"/>
      <c r="H121" s="330"/>
      <c r="I121" s="330"/>
      <c r="J121" s="330"/>
      <c r="K121" s="330"/>
      <c r="L121" s="330"/>
      <c r="M121" s="330"/>
      <c r="N121" s="330"/>
      <c r="O121" s="330"/>
      <c r="P121" s="330"/>
      <c r="Q121" s="330"/>
      <c r="R121" s="330"/>
      <c r="S121" s="330"/>
      <c r="T121" s="330"/>
      <c r="U121" s="330"/>
      <c r="V121" s="330"/>
      <c r="W121" s="330"/>
      <c r="X121" s="330"/>
      <c r="Y121" s="330"/>
      <c r="Z121" s="330"/>
      <c r="AA121" s="330"/>
      <c r="AB121" s="330"/>
      <c r="AC121" s="330"/>
      <c r="AD121" s="330"/>
      <c r="AE121" s="330"/>
      <c r="AF121" s="330"/>
      <c r="AG121" s="330"/>
      <c r="AH121" s="330"/>
      <c r="AI121" s="331"/>
      <c r="AJ121" s="331"/>
      <c r="AK121" s="331"/>
      <c r="AL121" s="331"/>
      <c r="AM121" s="331"/>
      <c r="AN121" s="331"/>
      <c r="AO121" s="331"/>
      <c r="AP121" s="331"/>
      <c r="AQ121" s="331"/>
      <c r="AR121" s="330"/>
      <c r="AS121" s="330"/>
      <c r="AT121" s="330"/>
      <c r="AU121" s="330"/>
      <c r="AV121" s="330"/>
      <c r="AW121" s="330"/>
      <c r="AX121" s="330"/>
      <c r="AY121" s="330"/>
      <c r="AZ121" s="330"/>
      <c r="BA121" s="330"/>
      <c r="BB121" s="330"/>
      <c r="BC121" s="330"/>
      <c r="BD121" s="330"/>
      <c r="BE121" s="330"/>
      <c r="BF121" s="330"/>
      <c r="BG121" s="330"/>
      <c r="BH121" s="330"/>
      <c r="BI121" s="330"/>
      <c r="BJ121" s="330"/>
      <c r="BK121" s="330"/>
      <c r="BL121" s="330"/>
      <c r="BM121" s="330"/>
      <c r="BN121" s="330"/>
      <c r="BO121" s="330"/>
      <c r="BP121" s="330"/>
      <c r="BQ121" s="330"/>
      <c r="BR121" s="330"/>
      <c r="BS121" s="330"/>
      <c r="BT121" s="330"/>
      <c r="BU121" s="330"/>
      <c r="BV121" s="330"/>
      <c r="BW121" s="330"/>
      <c r="BX121" s="330"/>
      <c r="BY121" s="330"/>
      <c r="BZ121" s="330"/>
      <c r="CA121" s="330"/>
      <c r="CB121" s="330"/>
      <c r="CC121" s="330"/>
      <c r="CD121" s="330"/>
      <c r="CE121" s="330"/>
      <c r="CF121" s="330"/>
      <c r="CG121" s="330"/>
      <c r="CH121" s="330"/>
      <c r="CI121" s="330"/>
      <c r="CJ121" s="330"/>
      <c r="CK121" s="330"/>
      <c r="CL121" s="330"/>
      <c r="CM121" s="330"/>
      <c r="CN121" s="332"/>
      <c r="CO121" s="332"/>
      <c r="CP121" s="332"/>
      <c r="CQ121" s="333"/>
      <c r="CR121" s="224"/>
    </row>
    <row r="122" spans="1:105" s="218" customFormat="1" ht="11.25" customHeight="1">
      <c r="A122" s="260"/>
      <c r="B122" s="571" t="s">
        <v>518</v>
      </c>
      <c r="C122" s="310"/>
      <c r="D122" s="310"/>
      <c r="E122" s="310"/>
      <c r="F122" s="310"/>
      <c r="G122" s="310"/>
      <c r="H122" s="310"/>
      <c r="I122" s="310"/>
      <c r="J122" s="310"/>
      <c r="K122" s="310"/>
      <c r="L122" s="310"/>
      <c r="M122" s="310"/>
      <c r="N122" s="310"/>
      <c r="O122" s="310"/>
      <c r="P122" s="310"/>
      <c r="Q122" s="310"/>
      <c r="R122" s="310"/>
      <c r="S122" s="310"/>
      <c r="T122" s="310"/>
      <c r="U122" s="310"/>
      <c r="V122" s="310"/>
      <c r="W122" s="310"/>
      <c r="X122" s="310"/>
      <c r="Y122" s="310"/>
      <c r="Z122" s="310"/>
      <c r="AA122" s="310"/>
      <c r="AB122" s="310"/>
      <c r="AC122" s="310"/>
      <c r="AD122" s="310"/>
      <c r="AE122" s="310"/>
      <c r="AF122" s="310"/>
      <c r="AG122" s="310"/>
      <c r="AH122" s="310"/>
      <c r="AI122" s="310"/>
      <c r="AJ122" s="310"/>
      <c r="AK122" s="310"/>
      <c r="AL122" s="310"/>
      <c r="AM122" s="310"/>
      <c r="AN122" s="310"/>
      <c r="AO122" s="310"/>
      <c r="AP122" s="310"/>
      <c r="AQ122" s="310"/>
      <c r="AR122" s="310"/>
      <c r="AS122" s="310"/>
      <c r="AT122" s="310"/>
      <c r="AU122" s="310"/>
      <c r="AV122" s="310"/>
      <c r="AW122" s="310"/>
      <c r="AX122" s="310"/>
      <c r="AY122" s="310"/>
      <c r="AZ122" s="310"/>
      <c r="BA122" s="310"/>
      <c r="BB122" s="310"/>
      <c r="BC122" s="310"/>
      <c r="BD122" s="310"/>
      <c r="BE122" s="310"/>
      <c r="BF122" s="310"/>
      <c r="BG122" s="310"/>
      <c r="BH122" s="310"/>
      <c r="BI122" s="310"/>
      <c r="BJ122" s="310"/>
      <c r="BK122" s="310"/>
      <c r="BL122" s="310"/>
      <c r="BM122" s="310"/>
      <c r="BN122" s="310"/>
      <c r="BO122" s="310"/>
      <c r="BP122" s="310"/>
      <c r="BQ122" s="310"/>
      <c r="BR122" s="310"/>
      <c r="BS122" s="310"/>
      <c r="BT122" s="310"/>
      <c r="BU122" s="310"/>
      <c r="BV122" s="310"/>
      <c r="BW122" s="310"/>
      <c r="BX122" s="310"/>
      <c r="BY122" s="310"/>
      <c r="BZ122" s="310"/>
      <c r="CA122" s="310"/>
      <c r="CB122" s="310"/>
      <c r="CC122" s="310"/>
      <c r="CD122" s="310"/>
      <c r="CE122" s="310"/>
      <c r="CF122" s="310"/>
      <c r="CG122" s="310"/>
      <c r="CH122" s="310"/>
      <c r="CI122" s="310"/>
      <c r="CJ122" s="310"/>
      <c r="CK122" s="310"/>
      <c r="CL122" s="310"/>
      <c r="CM122" s="310"/>
      <c r="CN122" s="311">
        <f>SUM(CO122:CQ122)</f>
        <v>6217</v>
      </c>
      <c r="CO122" s="311">
        <f>SUM(CO125:CO187)</f>
        <v>3416</v>
      </c>
      <c r="CP122" s="311">
        <f>SUM(CP125:CP187)</f>
        <v>1505</v>
      </c>
      <c r="CQ122" s="311">
        <f>SUM(CQ125:CQ187)</f>
        <v>1296</v>
      </c>
      <c r="CR122" s="262"/>
      <c r="CS122" s="262"/>
      <c r="CT122" s="262"/>
      <c r="CU122" s="262"/>
      <c r="CV122" s="262"/>
      <c r="CW122" s="262"/>
      <c r="CX122" s="255">
        <f>CX193</f>
        <v>0</v>
      </c>
      <c r="CY122" s="255" t="str">
        <f>CY193</f>
        <v>0</v>
      </c>
      <c r="CZ122" s="255" t="str">
        <f>CZ193</f>
        <v>0</v>
      </c>
      <c r="DA122" s="256" t="str">
        <f>DA193</f>
        <v>0</v>
      </c>
    </row>
    <row r="123" spans="1:105" ht="11.25" customHeight="1">
      <c r="A123" s="253"/>
      <c r="B123" s="257"/>
      <c r="C123" s="254"/>
      <c r="D123" s="254"/>
      <c r="E123" s="254"/>
      <c r="F123" s="254"/>
      <c r="G123" s="254"/>
      <c r="H123" s="254"/>
      <c r="I123" s="254"/>
      <c r="J123" s="254"/>
      <c r="K123" s="254"/>
      <c r="L123" s="254"/>
      <c r="M123" s="254"/>
      <c r="N123" s="254"/>
      <c r="O123" s="254"/>
      <c r="P123" s="254"/>
      <c r="Q123" s="254"/>
      <c r="R123" s="254"/>
      <c r="S123" s="254"/>
      <c r="T123" s="254"/>
      <c r="U123" s="254"/>
      <c r="V123" s="254"/>
      <c r="W123" s="254"/>
      <c r="X123" s="254"/>
      <c r="Y123" s="254"/>
      <c r="Z123" s="254"/>
      <c r="AA123" s="254"/>
      <c r="AB123" s="254"/>
      <c r="AC123" s="254"/>
      <c r="AD123" s="254"/>
      <c r="AE123" s="254"/>
      <c r="AF123" s="254"/>
      <c r="AG123" s="254"/>
      <c r="AH123" s="254"/>
      <c r="AI123" s="254"/>
      <c r="AJ123" s="254"/>
      <c r="AK123" s="254"/>
      <c r="AL123" s="254"/>
      <c r="AM123" s="254"/>
      <c r="AN123" s="254"/>
      <c r="AO123" s="254"/>
      <c r="AP123" s="254"/>
      <c r="AQ123" s="254"/>
      <c r="AR123" s="254"/>
      <c r="AS123" s="254"/>
      <c r="AT123" s="254"/>
      <c r="AU123" s="254"/>
      <c r="AV123" s="254"/>
      <c r="AW123" s="254"/>
      <c r="AX123" s="254"/>
      <c r="AY123" s="254"/>
      <c r="AZ123" s="254"/>
      <c r="BA123" s="254"/>
      <c r="BB123" s="254"/>
      <c r="BC123" s="254"/>
      <c r="BD123" s="254"/>
      <c r="BE123" s="254"/>
      <c r="BF123" s="254"/>
      <c r="BG123" s="254"/>
      <c r="BH123" s="254"/>
      <c r="BI123" s="254"/>
      <c r="BJ123" s="254"/>
      <c r="BK123" s="254"/>
      <c r="BL123" s="254"/>
      <c r="BM123" s="254"/>
      <c r="BN123" s="254"/>
      <c r="BO123" s="254"/>
      <c r="BP123" s="254"/>
      <c r="BQ123" s="254"/>
      <c r="BR123" s="254"/>
      <c r="BS123" s="254"/>
      <c r="BT123" s="254"/>
      <c r="BU123" s="254"/>
      <c r="BV123" s="254"/>
      <c r="BW123" s="254"/>
      <c r="BX123" s="254"/>
      <c r="BY123" s="254"/>
      <c r="BZ123" s="254"/>
      <c r="CA123" s="254"/>
      <c r="CB123" s="254"/>
      <c r="CC123" s="254"/>
      <c r="CD123" s="254"/>
      <c r="CE123" s="254"/>
      <c r="CF123" s="254"/>
      <c r="CG123" s="254"/>
      <c r="CH123" s="254"/>
      <c r="CI123" s="254"/>
      <c r="CJ123" s="254"/>
      <c r="CK123" s="254"/>
      <c r="CL123" s="254"/>
      <c r="CM123" s="254"/>
      <c r="CN123" s="266"/>
      <c r="CO123" s="266"/>
      <c r="CP123" s="266"/>
      <c r="CQ123" s="268"/>
      <c r="CR123" s="254"/>
      <c r="CS123" s="254"/>
      <c r="CT123" s="254"/>
      <c r="CU123" s="254"/>
      <c r="CV123" s="254"/>
      <c r="CW123" s="254"/>
      <c r="CX123" s="258"/>
      <c r="CY123" s="258"/>
      <c r="CZ123" s="258"/>
      <c r="DA123" s="259"/>
    </row>
    <row r="124" spans="1:105" s="219" customFormat="1" ht="14.25" customHeight="1">
      <c r="B124" s="243"/>
      <c r="C124" s="244"/>
      <c r="D124" s="244" t="s">
        <v>367</v>
      </c>
      <c r="E124" s="244"/>
      <c r="F124" s="244"/>
      <c r="G124" s="244"/>
      <c r="H124" s="244"/>
      <c r="I124" s="244"/>
      <c r="J124" s="244"/>
      <c r="K124" s="244"/>
      <c r="L124" s="625">
        <f>CT125</f>
        <v>93.331999999999994</v>
      </c>
      <c r="M124" s="625"/>
      <c r="N124" s="625"/>
      <c r="O124" s="244" t="s">
        <v>369</v>
      </c>
      <c r="P124" s="244"/>
      <c r="Q124" s="244"/>
      <c r="R124" s="244"/>
      <c r="S124" s="244"/>
      <c r="T124" s="244"/>
      <c r="U124" s="244"/>
      <c r="V124" s="244"/>
      <c r="W124" s="244"/>
      <c r="X124" s="244"/>
      <c r="Y124" s="244"/>
      <c r="Z124" s="244"/>
      <c r="AA124" s="244"/>
      <c r="AB124" s="244"/>
      <c r="AC124" s="244"/>
      <c r="AD124" s="244"/>
      <c r="AE124" s="244"/>
      <c r="AF124" s="244"/>
      <c r="AG124" s="244"/>
      <c r="AH124" s="244"/>
      <c r="AI124" s="244"/>
      <c r="AJ124" s="244"/>
      <c r="AK124" s="244"/>
      <c r="AL124" s="244"/>
      <c r="AM124" s="244"/>
      <c r="AN124" s="244"/>
      <c r="AO124" s="244"/>
      <c r="AP124" s="244"/>
      <c r="AQ124" s="244"/>
      <c r="AR124" s="244"/>
      <c r="AS124" s="244"/>
      <c r="AT124" s="244"/>
      <c r="AU124" s="244"/>
      <c r="AV124" s="244"/>
      <c r="AW124" s="244"/>
      <c r="AX124" s="244"/>
      <c r="AY124" s="244"/>
      <c r="AZ124" s="244"/>
      <c r="BA124" s="244"/>
      <c r="BB124" s="244"/>
      <c r="BC124" s="244"/>
      <c r="BD124" s="244"/>
      <c r="BE124" s="244"/>
      <c r="BF124" s="244"/>
      <c r="BG124" s="244"/>
      <c r="BH124" s="244"/>
      <c r="BI124" s="244"/>
      <c r="BJ124" s="244"/>
      <c r="BK124" s="244"/>
      <c r="BL124" s="244"/>
      <c r="BM124" s="244"/>
      <c r="BN124" s="244"/>
      <c r="BO124" s="244"/>
      <c r="BP124" s="244"/>
      <c r="BQ124" s="244"/>
      <c r="BR124" s="244"/>
      <c r="BS124" s="244"/>
      <c r="BT124" s="244"/>
      <c r="BU124" s="244"/>
      <c r="BV124" s="244"/>
      <c r="BW124" s="244"/>
      <c r="BX124" s="244"/>
      <c r="BY124" s="244"/>
      <c r="BZ124" s="244"/>
      <c r="CA124" s="244"/>
      <c r="CB124" s="244"/>
      <c r="CC124" s="244"/>
      <c r="CD124" s="244"/>
      <c r="CE124" s="244"/>
      <c r="CF124" s="244"/>
      <c r="CG124" s="244"/>
      <c r="CH124" s="244"/>
      <c r="CI124" s="244"/>
      <c r="CJ124" s="244"/>
      <c r="CK124" s="244"/>
      <c r="CL124" s="244"/>
      <c r="CM124" s="244"/>
      <c r="CN124" s="245">
        <f>SUM(CO124:CQ124)</f>
        <v>5801</v>
      </c>
      <c r="CO124" s="245">
        <f>TRUNC($L124*CO122%)</f>
        <v>3188</v>
      </c>
      <c r="CP124" s="245">
        <f>TRUNC($L124*CP122%)</f>
        <v>1404</v>
      </c>
      <c r="CQ124" s="245">
        <f>TRUNC($L124*CQ122%)</f>
        <v>1209</v>
      </c>
      <c r="CR124" s="246"/>
      <c r="CS124" s="247" t="s">
        <v>368</v>
      </c>
      <c r="CT124" s="305">
        <v>86.665000000000006</v>
      </c>
      <c r="CU124" s="248" t="s">
        <v>369</v>
      </c>
    </row>
    <row r="125" spans="1:105" ht="11.25" customHeight="1">
      <c r="A125" s="253"/>
      <c r="B125" s="257"/>
      <c r="C125" s="254"/>
      <c r="D125" s="254"/>
      <c r="E125" s="254"/>
      <c r="F125" s="254"/>
      <c r="G125" s="254"/>
      <c r="H125" s="254"/>
      <c r="I125" s="254"/>
      <c r="J125" s="254"/>
      <c r="K125" s="254"/>
      <c r="L125" s="254"/>
      <c r="M125" s="254"/>
      <c r="N125" s="254"/>
      <c r="O125" s="254"/>
      <c r="P125" s="254"/>
      <c r="Q125" s="254"/>
      <c r="R125" s="254"/>
      <c r="S125" s="254"/>
      <c r="T125" s="254"/>
      <c r="U125" s="254"/>
      <c r="V125" s="254"/>
      <c r="W125" s="254"/>
      <c r="X125" s="254"/>
      <c r="Y125" s="254"/>
      <c r="Z125" s="254"/>
      <c r="AA125" s="254"/>
      <c r="AB125" s="254"/>
      <c r="AC125" s="254"/>
      <c r="AD125" s="254"/>
      <c r="AE125" s="254"/>
      <c r="AF125" s="254"/>
      <c r="AG125" s="254"/>
      <c r="AH125" s="254"/>
      <c r="AI125" s="254"/>
      <c r="AJ125" s="254"/>
      <c r="AK125" s="254"/>
      <c r="AL125" s="254"/>
      <c r="AM125" s="254"/>
      <c r="AN125" s="254"/>
      <c r="AO125" s="254"/>
      <c r="AP125" s="254"/>
      <c r="AQ125" s="254"/>
      <c r="AR125" s="254"/>
      <c r="AS125" s="254"/>
      <c r="AT125" s="254"/>
      <c r="AU125" s="254"/>
      <c r="AV125" s="254"/>
      <c r="AW125" s="254"/>
      <c r="AX125" s="254"/>
      <c r="AY125" s="254"/>
      <c r="AZ125" s="254"/>
      <c r="BA125" s="254"/>
      <c r="BB125" s="254"/>
      <c r="BC125" s="254"/>
      <c r="BD125" s="254"/>
      <c r="BE125" s="254"/>
      <c r="BF125" s="254"/>
      <c r="BG125" s="254"/>
      <c r="BH125" s="254"/>
      <c r="BI125" s="254"/>
      <c r="BJ125" s="254"/>
      <c r="BK125" s="254"/>
      <c r="BL125" s="254"/>
      <c r="BM125" s="254"/>
      <c r="BN125" s="254"/>
      <c r="BO125" s="254"/>
      <c r="BP125" s="254"/>
      <c r="BQ125" s="254"/>
      <c r="BR125" s="254"/>
      <c r="BS125" s="254"/>
      <c r="BT125" s="254"/>
      <c r="BU125" s="254"/>
      <c r="BV125" s="254"/>
      <c r="BW125" s="254"/>
      <c r="BX125" s="254"/>
      <c r="BY125" s="254"/>
      <c r="BZ125" s="254"/>
      <c r="CA125" s="254"/>
      <c r="CB125" s="254"/>
      <c r="CC125" s="254"/>
      <c r="CD125" s="254"/>
      <c r="CE125" s="254"/>
      <c r="CF125" s="254"/>
      <c r="CG125" s="254"/>
      <c r="CH125" s="254"/>
      <c r="CI125" s="254"/>
      <c r="CJ125" s="254"/>
      <c r="CK125" s="254"/>
      <c r="CL125" s="254"/>
      <c r="CM125" s="254"/>
      <c r="CN125" s="266"/>
      <c r="CO125" s="266"/>
      <c r="CP125" s="266"/>
      <c r="CQ125" s="268"/>
      <c r="CR125" s="254"/>
      <c r="CS125" s="250" t="s">
        <v>374</v>
      </c>
      <c r="CT125" s="304">
        <f>TRUNC((100+CT124)/2,3)</f>
        <v>93.331999999999994</v>
      </c>
      <c r="CU125" s="251" t="s">
        <v>369</v>
      </c>
      <c r="CV125" s="254"/>
      <c r="CW125" s="254"/>
      <c r="CX125" s="258"/>
      <c r="CY125" s="258"/>
      <c r="CZ125" s="258"/>
      <c r="DA125" s="259"/>
    </row>
    <row r="126" spans="1:105" ht="11.25" customHeight="1">
      <c r="A126" s="260"/>
      <c r="B126" s="261"/>
      <c r="C126" s="262"/>
      <c r="D126" s="262"/>
      <c r="E126" s="262" t="s">
        <v>248</v>
      </c>
      <c r="F126" s="262"/>
      <c r="G126" s="262"/>
      <c r="H126" s="262" t="s">
        <v>299</v>
      </c>
      <c r="I126" s="262"/>
      <c r="J126" s="262"/>
      <c r="K126" s="262" t="s">
        <v>249</v>
      </c>
      <c r="L126" s="262"/>
      <c r="M126" s="262"/>
      <c r="N126" s="262" t="s">
        <v>254</v>
      </c>
      <c r="O126" s="262"/>
      <c r="P126" s="262" t="s">
        <v>377</v>
      </c>
      <c r="Q126" s="262"/>
      <c r="R126" s="262"/>
      <c r="S126" s="262"/>
      <c r="T126" s="262"/>
      <c r="U126" s="262"/>
      <c r="V126" s="262"/>
      <c r="W126" s="262"/>
      <c r="X126" s="262"/>
      <c r="Y126" s="262"/>
      <c r="Z126" s="262"/>
      <c r="AA126" s="262"/>
      <c r="AB126" s="262"/>
      <c r="AC126" s="262"/>
      <c r="AD126" s="262"/>
      <c r="AE126" s="262"/>
      <c r="AF126" s="262"/>
      <c r="AG126" s="262"/>
      <c r="AH126" s="262"/>
      <c r="AI126" s="262"/>
      <c r="AJ126" s="262"/>
      <c r="AK126" s="262" t="s">
        <v>376</v>
      </c>
      <c r="AL126" s="262"/>
      <c r="AM126" s="262"/>
      <c r="AN126" s="262"/>
      <c r="AO126" s="262"/>
      <c r="AP126" s="262"/>
      <c r="AQ126" s="262"/>
      <c r="AR126" s="262"/>
      <c r="AS126" s="262"/>
      <c r="AT126" s="262"/>
      <c r="AU126" s="262"/>
      <c r="AV126" s="262"/>
      <c r="AW126" s="262"/>
      <c r="AX126" s="262"/>
      <c r="AY126" s="262"/>
      <c r="AZ126" s="262"/>
      <c r="BA126" s="262"/>
      <c r="BB126" s="262"/>
      <c r="BC126" s="262"/>
      <c r="BD126" s="262"/>
      <c r="BE126" s="262"/>
      <c r="BF126" s="262"/>
      <c r="BG126" s="262"/>
      <c r="BH126" s="262"/>
      <c r="BI126" s="262"/>
      <c r="BJ126" s="262"/>
      <c r="BK126" s="262"/>
      <c r="BL126" s="262"/>
      <c r="BM126" s="262"/>
      <c r="BN126" s="262"/>
      <c r="BO126" s="262"/>
      <c r="BP126" s="262"/>
      <c r="BQ126" s="262"/>
      <c r="BR126" s="262"/>
      <c r="BS126" s="262"/>
      <c r="BT126" s="262"/>
      <c r="BU126" s="262"/>
      <c r="BV126" s="262"/>
      <c r="BW126" s="262"/>
      <c r="BX126" s="262"/>
      <c r="BY126" s="262"/>
      <c r="BZ126" s="262"/>
      <c r="CA126" s="262"/>
      <c r="CB126" s="262"/>
      <c r="CC126" s="262"/>
      <c r="CD126" s="262"/>
      <c r="CE126" s="262"/>
      <c r="CF126" s="262"/>
      <c r="CG126" s="262"/>
      <c r="CH126" s="262"/>
      <c r="CI126" s="262"/>
      <c r="CJ126" s="262"/>
      <c r="CK126" s="262"/>
      <c r="CL126" s="262"/>
      <c r="CM126" s="262"/>
      <c r="CN126" s="267"/>
      <c r="CO126" s="267"/>
      <c r="CP126" s="267"/>
      <c r="CQ126" s="269"/>
      <c r="CR126" s="262"/>
      <c r="CS126" s="262"/>
      <c r="CT126" s="262"/>
      <c r="CU126" s="262"/>
      <c r="CV126" s="262"/>
      <c r="CW126" s="262"/>
      <c r="CX126" s="263"/>
      <c r="CY126" s="263"/>
      <c r="CZ126" s="263"/>
      <c r="DA126" s="264"/>
    </row>
    <row r="127" spans="1:105" ht="11.25" customHeight="1">
      <c r="A127" s="253"/>
      <c r="B127" s="257"/>
      <c r="C127" s="254"/>
      <c r="D127" s="254"/>
      <c r="E127" s="254"/>
      <c r="F127" s="254"/>
      <c r="G127" s="254"/>
      <c r="H127" s="254"/>
      <c r="I127" s="254"/>
      <c r="J127" s="254"/>
      <c r="K127" s="254"/>
      <c r="L127" s="254"/>
      <c r="M127" s="254"/>
      <c r="N127" s="254"/>
      <c r="O127" s="254"/>
      <c r="P127" s="254"/>
      <c r="Q127" s="254"/>
      <c r="R127" s="254"/>
      <c r="S127" s="254"/>
      <c r="T127" s="254"/>
      <c r="U127" s="254"/>
      <c r="V127" s="254"/>
      <c r="W127" s="254"/>
      <c r="X127" s="254"/>
      <c r="Y127" s="254"/>
      <c r="Z127" s="254"/>
      <c r="AA127" s="254"/>
      <c r="AB127" s="254"/>
      <c r="AC127" s="254"/>
      <c r="AD127" s="254"/>
      <c r="AE127" s="254"/>
      <c r="AF127" s="254"/>
      <c r="AG127" s="254"/>
      <c r="AH127" s="254"/>
      <c r="AI127" s="254"/>
      <c r="AJ127" s="254"/>
      <c r="AK127" s="254"/>
      <c r="AL127" s="254"/>
      <c r="AM127" s="254"/>
      <c r="AN127" s="254"/>
      <c r="AO127" s="254"/>
      <c r="AP127" s="254"/>
      <c r="AQ127" s="254"/>
      <c r="AR127" s="254"/>
      <c r="AS127" s="254"/>
      <c r="AT127" s="254"/>
      <c r="AU127" s="254"/>
      <c r="AV127" s="254"/>
      <c r="AW127" s="254"/>
      <c r="AX127" s="254"/>
      <c r="AY127" s="254"/>
      <c r="AZ127" s="254"/>
      <c r="BA127" s="254"/>
      <c r="BB127" s="254"/>
      <c r="BC127" s="254"/>
      <c r="BD127" s="254"/>
      <c r="BE127" s="254"/>
      <c r="BF127" s="254"/>
      <c r="BG127" s="254"/>
      <c r="BH127" s="254"/>
      <c r="BI127" s="254"/>
      <c r="BJ127" s="254"/>
      <c r="BK127" s="254"/>
      <c r="BL127" s="254"/>
      <c r="BM127" s="254"/>
      <c r="BN127" s="254"/>
      <c r="BO127" s="254"/>
      <c r="BP127" s="254"/>
      <c r="BQ127" s="254"/>
      <c r="BR127" s="254"/>
      <c r="BS127" s="254"/>
      <c r="BT127" s="254"/>
      <c r="BU127" s="254"/>
      <c r="BV127" s="254"/>
      <c r="BW127" s="254"/>
      <c r="BX127" s="254"/>
      <c r="BY127" s="254"/>
      <c r="BZ127" s="254"/>
      <c r="CA127" s="254"/>
      <c r="CB127" s="254"/>
      <c r="CC127" s="254"/>
      <c r="CD127" s="254"/>
      <c r="CE127" s="254"/>
      <c r="CF127" s="254"/>
      <c r="CG127" s="254"/>
      <c r="CH127" s="254"/>
      <c r="CI127" s="254"/>
      <c r="CJ127" s="254"/>
      <c r="CK127" s="254"/>
      <c r="CL127" s="254"/>
      <c r="CM127" s="254"/>
      <c r="CN127" s="266"/>
      <c r="CO127" s="266"/>
      <c r="CP127" s="266"/>
      <c r="CQ127" s="268"/>
      <c r="CR127" s="254"/>
      <c r="CS127" s="254"/>
      <c r="CT127" s="254"/>
      <c r="CU127" s="254"/>
      <c r="CV127" s="254"/>
      <c r="CW127" s="254"/>
      <c r="CX127" s="258"/>
      <c r="CY127" s="258"/>
      <c r="CZ127" s="258"/>
      <c r="DA127" s="259"/>
    </row>
    <row r="128" spans="1:105" ht="11.25" customHeight="1">
      <c r="A128" s="253"/>
      <c r="B128" s="257"/>
      <c r="C128" s="254"/>
      <c r="D128" s="254"/>
      <c r="E128" s="254"/>
      <c r="F128" s="254"/>
      <c r="G128" s="254" t="s">
        <v>286</v>
      </c>
      <c r="H128" s="254"/>
      <c r="I128" s="254"/>
      <c r="J128" s="254" t="s">
        <v>247</v>
      </c>
      <c r="K128" s="254"/>
      <c r="L128" s="621">
        <v>0.6</v>
      </c>
      <c r="M128" s="621"/>
      <c r="N128" s="254"/>
      <c r="O128" s="254"/>
      <c r="P128" s="254"/>
      <c r="Q128" s="254"/>
      <c r="R128" s="254"/>
      <c r="S128" s="254"/>
      <c r="T128" s="254"/>
      <c r="U128" s="254" t="s">
        <v>283</v>
      </c>
      <c r="V128" s="254"/>
      <c r="W128" s="254" t="s">
        <v>247</v>
      </c>
      <c r="X128" s="254"/>
      <c r="Y128" s="254">
        <v>1</v>
      </c>
      <c r="Z128" s="254"/>
      <c r="AA128" s="254" t="s">
        <v>260</v>
      </c>
      <c r="AB128" s="254"/>
      <c r="AC128" s="621">
        <v>1.1499999999999999</v>
      </c>
      <c r="AD128" s="621"/>
      <c r="AE128" s="254"/>
      <c r="AF128" s="254"/>
      <c r="AG128" s="254"/>
      <c r="AH128" s="254" t="s">
        <v>245</v>
      </c>
      <c r="AI128" s="254" t="s">
        <v>401</v>
      </c>
      <c r="AJ128" s="254"/>
      <c r="AK128" s="254"/>
      <c r="AL128" s="254" t="s">
        <v>402</v>
      </c>
      <c r="AM128" s="254"/>
      <c r="AN128" s="254"/>
      <c r="AO128" s="254"/>
      <c r="AP128" s="254"/>
      <c r="AQ128" s="254"/>
      <c r="AR128" s="254"/>
      <c r="AS128" s="254"/>
      <c r="AT128" s="254"/>
      <c r="AU128" s="254"/>
      <c r="AV128" s="254"/>
      <c r="AW128" s="254"/>
      <c r="AX128" s="254" t="s">
        <v>247</v>
      </c>
      <c r="AY128" s="254"/>
      <c r="AZ128" s="622">
        <f>TRUNC(Y128/AC128,2)</f>
        <v>0.86</v>
      </c>
      <c r="BA128" s="622"/>
      <c r="BB128" s="622"/>
      <c r="BC128" s="622"/>
      <c r="BD128" s="622"/>
      <c r="BE128" s="254" t="s">
        <v>281</v>
      </c>
      <c r="BF128" s="254"/>
      <c r="BG128" s="254"/>
      <c r="BH128" s="254"/>
      <c r="BI128" s="254"/>
      <c r="BJ128" s="254"/>
      <c r="BK128" s="254" t="s">
        <v>300</v>
      </c>
      <c r="BL128" s="254"/>
      <c r="BM128" s="254" t="s">
        <v>247</v>
      </c>
      <c r="BN128" s="254"/>
      <c r="BO128" s="254" t="str">
        <f>TEXT(1.1,"#,##0.#######")</f>
        <v>1.1</v>
      </c>
      <c r="BP128" s="254"/>
      <c r="BQ128" s="254"/>
      <c r="BR128" s="254"/>
      <c r="BS128" s="254"/>
      <c r="BT128" s="254"/>
      <c r="BU128" s="254"/>
      <c r="BV128" s="254"/>
      <c r="BW128" s="254"/>
      <c r="BX128" s="254"/>
      <c r="BY128" s="254"/>
      <c r="BZ128" s="254"/>
      <c r="CA128" s="254"/>
      <c r="CB128" s="254"/>
      <c r="CC128" s="254"/>
      <c r="CD128" s="254"/>
      <c r="CE128" s="254"/>
      <c r="CF128" s="254"/>
      <c r="CG128" s="254"/>
      <c r="CH128" s="254"/>
      <c r="CI128" s="254"/>
      <c r="CJ128" s="254"/>
      <c r="CK128" s="254"/>
      <c r="CL128" s="254"/>
      <c r="CM128" s="254"/>
      <c r="CN128" s="266"/>
      <c r="CO128" s="266"/>
      <c r="CP128" s="266"/>
      <c r="CQ128" s="268"/>
      <c r="CR128" s="254">
        <v>1</v>
      </c>
      <c r="CS128" s="254">
        <v>1.1499999999999999</v>
      </c>
      <c r="CT128" s="254">
        <f>CR128/CS128</f>
        <v>0.86956521739130443</v>
      </c>
      <c r="CU128" s="254"/>
      <c r="CV128" s="254"/>
      <c r="CW128" s="254"/>
      <c r="CX128" s="258"/>
      <c r="CY128" s="258"/>
      <c r="CZ128" s="258"/>
      <c r="DA128" s="259"/>
    </row>
    <row r="129" spans="1:105" ht="11.25" customHeight="1">
      <c r="A129" s="253"/>
      <c r="B129" s="257"/>
      <c r="C129" s="254"/>
      <c r="D129" s="254"/>
      <c r="E129" s="254"/>
      <c r="F129" s="254"/>
      <c r="G129" s="254"/>
      <c r="H129" s="254"/>
      <c r="I129" s="254"/>
      <c r="J129" s="254"/>
      <c r="K129" s="254"/>
      <c r="L129" s="254"/>
      <c r="M129" s="254"/>
      <c r="N129" s="254"/>
      <c r="O129" s="254"/>
      <c r="P129" s="254"/>
      <c r="Q129" s="254"/>
      <c r="R129" s="254"/>
      <c r="S129" s="254"/>
      <c r="T129" s="254"/>
      <c r="U129" s="254"/>
      <c r="V129" s="254"/>
      <c r="W129" s="254"/>
      <c r="X129" s="254"/>
      <c r="Y129" s="254"/>
      <c r="Z129" s="254"/>
      <c r="AA129" s="254"/>
      <c r="AB129" s="254"/>
      <c r="AC129" s="254"/>
      <c r="AD129" s="254"/>
      <c r="AE129" s="254"/>
      <c r="AF129" s="254"/>
      <c r="AG129" s="254"/>
      <c r="AH129" s="254"/>
      <c r="AI129" s="254"/>
      <c r="AJ129" s="254"/>
      <c r="AK129" s="254"/>
      <c r="AL129" s="254"/>
      <c r="AM129" s="254"/>
      <c r="AN129" s="254"/>
      <c r="AO129" s="254"/>
      <c r="AP129" s="254"/>
      <c r="AQ129" s="254"/>
      <c r="AR129" s="254"/>
      <c r="AS129" s="254"/>
      <c r="AT129" s="254"/>
      <c r="AU129" s="254"/>
      <c r="AV129" s="254"/>
      <c r="AW129" s="254"/>
      <c r="AX129" s="254"/>
      <c r="AY129" s="254"/>
      <c r="AZ129" s="254"/>
      <c r="BA129" s="254"/>
      <c r="BB129" s="254"/>
      <c r="BC129" s="254"/>
      <c r="BD129" s="254"/>
      <c r="BE129" s="254"/>
      <c r="BF129" s="254"/>
      <c r="BG129" s="254"/>
      <c r="BH129" s="254"/>
      <c r="BI129" s="254"/>
      <c r="BJ129" s="254"/>
      <c r="BK129" s="254"/>
      <c r="BL129" s="254"/>
      <c r="BM129" s="254"/>
      <c r="BN129" s="254"/>
      <c r="BO129" s="254"/>
      <c r="BP129" s="254"/>
      <c r="BQ129" s="254"/>
      <c r="BR129" s="254"/>
      <c r="BS129" s="254"/>
      <c r="BT129" s="254"/>
      <c r="BU129" s="254"/>
      <c r="BV129" s="254"/>
      <c r="BW129" s="254"/>
      <c r="BX129" s="254"/>
      <c r="BY129" s="254"/>
      <c r="BZ129" s="254"/>
      <c r="CA129" s="254"/>
      <c r="CB129" s="254"/>
      <c r="CC129" s="254"/>
      <c r="CD129" s="254"/>
      <c r="CE129" s="254"/>
      <c r="CF129" s="254"/>
      <c r="CG129" s="254"/>
      <c r="CH129" s="254"/>
      <c r="CI129" s="254"/>
      <c r="CJ129" s="254"/>
      <c r="CK129" s="254"/>
      <c r="CL129" s="254"/>
      <c r="CM129" s="254"/>
      <c r="CN129" s="266"/>
      <c r="CO129" s="266"/>
      <c r="CP129" s="266"/>
      <c r="CQ129" s="268"/>
      <c r="CR129" s="254"/>
      <c r="CS129" s="254"/>
      <c r="CT129" s="254"/>
      <c r="CU129" s="254"/>
      <c r="CV129" s="254"/>
      <c r="CW129" s="254"/>
      <c r="CX129" s="258"/>
      <c r="CY129" s="258"/>
      <c r="CZ129" s="258"/>
      <c r="DA129" s="259"/>
    </row>
    <row r="130" spans="1:105" ht="11.25" customHeight="1">
      <c r="A130" s="253"/>
      <c r="B130" s="257"/>
      <c r="C130" s="254"/>
      <c r="D130" s="254"/>
      <c r="E130" s="254"/>
      <c r="F130" s="254"/>
      <c r="G130" s="254" t="s">
        <v>287</v>
      </c>
      <c r="H130" s="254"/>
      <c r="I130" s="254"/>
      <c r="J130" s="254" t="s">
        <v>247</v>
      </c>
      <c r="K130" s="254"/>
      <c r="L130" s="621">
        <v>0.85</v>
      </c>
      <c r="M130" s="621"/>
      <c r="N130" s="254"/>
      <c r="O130" s="254"/>
      <c r="P130" s="254"/>
      <c r="Q130" s="254"/>
      <c r="R130" s="254"/>
      <c r="S130" s="254"/>
      <c r="T130" s="254"/>
      <c r="U130" s="254" t="s">
        <v>288</v>
      </c>
      <c r="V130" s="254"/>
      <c r="W130" s="254"/>
      <c r="X130" s="254"/>
      <c r="Y130" s="254" t="s">
        <v>247</v>
      </c>
      <c r="Z130" s="254"/>
      <c r="AA130" s="254" t="str">
        <f>TEXT(18,"#,##0.#######")</f>
        <v>18.</v>
      </c>
      <c r="AB130" s="254"/>
      <c r="AC130" s="254"/>
      <c r="AD130" s="254" t="s">
        <v>301</v>
      </c>
      <c r="AE130" s="254"/>
      <c r="AF130" s="254"/>
      <c r="AG130" s="254" t="s">
        <v>245</v>
      </c>
      <c r="AH130" s="294" t="s">
        <v>302</v>
      </c>
      <c r="AI130" s="254"/>
      <c r="AJ130" s="254" t="s">
        <v>303</v>
      </c>
      <c r="AK130" s="254"/>
      <c r="AL130" s="254" t="s">
        <v>246</v>
      </c>
      <c r="AM130" s="254"/>
      <c r="AN130" s="254"/>
      <c r="AO130" s="254"/>
      <c r="AP130" s="254"/>
      <c r="AQ130" s="254"/>
      <c r="AR130" s="254"/>
      <c r="AS130" s="254"/>
      <c r="AT130" s="254"/>
      <c r="AU130" s="254"/>
      <c r="AV130" s="254"/>
      <c r="AW130" s="254"/>
      <c r="AX130" s="254"/>
      <c r="AY130" s="254"/>
      <c r="AZ130" s="254"/>
      <c r="BA130" s="254"/>
      <c r="BB130" s="254"/>
      <c r="BC130" s="254"/>
      <c r="BD130" s="254"/>
      <c r="BE130" s="254"/>
      <c r="BF130" s="254"/>
      <c r="BG130" s="254"/>
      <c r="BH130" s="254"/>
      <c r="BI130" s="254"/>
      <c r="BJ130" s="254"/>
      <c r="BK130" s="254"/>
      <c r="BL130" s="254"/>
      <c r="BM130" s="254"/>
      <c r="BN130" s="254"/>
      <c r="BO130" s="254"/>
      <c r="BP130" s="254"/>
      <c r="BQ130" s="254"/>
      <c r="BR130" s="254"/>
      <c r="BS130" s="254"/>
      <c r="BT130" s="254"/>
      <c r="BU130" s="254"/>
      <c r="BV130" s="254"/>
      <c r="BW130" s="254"/>
      <c r="BX130" s="254"/>
      <c r="BY130" s="254"/>
      <c r="BZ130" s="254"/>
      <c r="CA130" s="254"/>
      <c r="CB130" s="254"/>
      <c r="CC130" s="254"/>
      <c r="CD130" s="254"/>
      <c r="CE130" s="254"/>
      <c r="CF130" s="254"/>
      <c r="CG130" s="254"/>
      <c r="CH130" s="254"/>
      <c r="CI130" s="254"/>
      <c r="CJ130" s="254"/>
      <c r="CK130" s="254"/>
      <c r="CL130" s="254"/>
      <c r="CM130" s="254"/>
      <c r="CN130" s="266"/>
      <c r="CO130" s="266"/>
      <c r="CP130" s="266"/>
      <c r="CQ130" s="268"/>
      <c r="CR130" s="254"/>
      <c r="CS130" s="254"/>
      <c r="CT130" s="254"/>
      <c r="CU130" s="254"/>
      <c r="CV130" s="254"/>
      <c r="CW130" s="254"/>
      <c r="CX130" s="258"/>
      <c r="CY130" s="258"/>
      <c r="CZ130" s="258"/>
      <c r="DA130" s="259"/>
    </row>
    <row r="131" spans="1:105" ht="11.25" customHeight="1">
      <c r="A131" s="253"/>
      <c r="B131" s="257"/>
      <c r="C131" s="254"/>
      <c r="D131" s="254"/>
      <c r="E131" s="254"/>
      <c r="F131" s="254"/>
      <c r="G131" s="254"/>
      <c r="H131" s="254"/>
      <c r="I131" s="254"/>
      <c r="J131" s="254"/>
      <c r="K131" s="254"/>
      <c r="L131" s="254"/>
      <c r="M131" s="254"/>
      <c r="N131" s="254"/>
      <c r="O131" s="254"/>
      <c r="P131" s="254"/>
      <c r="Q131" s="254"/>
      <c r="R131" s="254"/>
      <c r="S131" s="254"/>
      <c r="T131" s="254"/>
      <c r="U131" s="254"/>
      <c r="V131" s="254"/>
      <c r="W131" s="254"/>
      <c r="X131" s="254"/>
      <c r="Y131" s="254"/>
      <c r="Z131" s="254"/>
      <c r="AA131" s="254"/>
      <c r="AB131" s="254"/>
      <c r="AC131" s="254"/>
      <c r="AD131" s="254"/>
      <c r="AE131" s="254"/>
      <c r="AF131" s="254"/>
      <c r="AG131" s="254"/>
      <c r="AH131" s="254"/>
      <c r="AI131" s="254"/>
      <c r="AJ131" s="254"/>
      <c r="AK131" s="254"/>
      <c r="AL131" s="254"/>
      <c r="AM131" s="254"/>
      <c r="AN131" s="254"/>
      <c r="AO131" s="254"/>
      <c r="AP131" s="254"/>
      <c r="AQ131" s="254"/>
      <c r="AR131" s="254"/>
      <c r="AS131" s="254"/>
      <c r="AT131" s="254"/>
      <c r="AU131" s="254"/>
      <c r="AV131" s="254"/>
      <c r="AW131" s="254"/>
      <c r="AX131" s="254"/>
      <c r="AY131" s="254"/>
      <c r="AZ131" s="254"/>
      <c r="BA131" s="254"/>
      <c r="BB131" s="254"/>
      <c r="BC131" s="254"/>
      <c r="BD131" s="254"/>
      <c r="BE131" s="254"/>
      <c r="BF131" s="254"/>
      <c r="BG131" s="254"/>
      <c r="BH131" s="254"/>
      <c r="BI131" s="254"/>
      <c r="BJ131" s="254"/>
      <c r="BK131" s="254"/>
      <c r="BL131" s="254"/>
      <c r="BM131" s="254"/>
      <c r="BN131" s="254"/>
      <c r="BO131" s="254"/>
      <c r="BP131" s="254"/>
      <c r="BQ131" s="254"/>
      <c r="BR131" s="254"/>
      <c r="BS131" s="254"/>
      <c r="BT131" s="254"/>
      <c r="BU131" s="254"/>
      <c r="BV131" s="254"/>
      <c r="BW131" s="254"/>
      <c r="BX131" s="254"/>
      <c r="BY131" s="254"/>
      <c r="BZ131" s="254"/>
      <c r="CA131" s="254"/>
      <c r="CB131" s="254"/>
      <c r="CC131" s="254"/>
      <c r="CD131" s="254"/>
      <c r="CE131" s="254"/>
      <c r="CF131" s="254"/>
      <c r="CG131" s="254"/>
      <c r="CH131" s="254"/>
      <c r="CI131" s="254"/>
      <c r="CJ131" s="254"/>
      <c r="CK131" s="254"/>
      <c r="CL131" s="254"/>
      <c r="CM131" s="254"/>
      <c r="CN131" s="266"/>
      <c r="CO131" s="266"/>
      <c r="CP131" s="266"/>
      <c r="CQ131" s="268"/>
      <c r="CR131" s="254"/>
      <c r="CS131" s="254"/>
      <c r="CT131" s="254"/>
      <c r="CU131" s="254"/>
      <c r="CV131" s="254"/>
      <c r="CW131" s="254"/>
      <c r="CX131" s="258"/>
      <c r="CY131" s="258"/>
      <c r="CZ131" s="258"/>
      <c r="DA131" s="259"/>
    </row>
    <row r="132" spans="1:105" ht="11.25" customHeight="1">
      <c r="A132" s="253"/>
      <c r="B132" s="257"/>
      <c r="C132" s="254"/>
      <c r="D132" s="254"/>
      <c r="E132" s="254"/>
      <c r="F132" s="254"/>
      <c r="G132" s="254" t="s">
        <v>255</v>
      </c>
      <c r="H132" s="254"/>
      <c r="I132" s="254" t="s">
        <v>247</v>
      </c>
      <c r="J132" s="254" t="s">
        <v>245</v>
      </c>
      <c r="K132" s="254" t="str">
        <f>TEXT(3600,"#,##0.#######")</f>
        <v>3,600.</v>
      </c>
      <c r="L132" s="254"/>
      <c r="M132" s="254"/>
      <c r="N132" s="254"/>
      <c r="O132" s="254"/>
      <c r="P132" s="254" t="s">
        <v>73</v>
      </c>
      <c r="Q132" s="254"/>
      <c r="R132" s="254" t="s">
        <v>286</v>
      </c>
      <c r="S132" s="254"/>
      <c r="T132" s="254" t="s">
        <v>73</v>
      </c>
      <c r="U132" s="254"/>
      <c r="V132" s="254" t="s">
        <v>300</v>
      </c>
      <c r="W132" s="254" t="s">
        <v>73</v>
      </c>
      <c r="X132" s="254"/>
      <c r="Y132" s="254" t="s">
        <v>283</v>
      </c>
      <c r="Z132" s="254" t="s">
        <v>73</v>
      </c>
      <c r="AA132" s="254"/>
      <c r="AB132" s="254" t="s">
        <v>287</v>
      </c>
      <c r="AC132" s="254"/>
      <c r="AD132" s="254" t="s">
        <v>246</v>
      </c>
      <c r="AE132" s="254"/>
      <c r="AF132" s="254" t="s">
        <v>260</v>
      </c>
      <c r="AG132" s="254"/>
      <c r="AH132" s="254"/>
      <c r="AI132" s="254"/>
      <c r="AJ132" s="254"/>
      <c r="AK132" s="254"/>
      <c r="AL132" s="254"/>
      <c r="AM132" s="254"/>
      <c r="AN132" s="254"/>
      <c r="AO132" s="254" t="s">
        <v>288</v>
      </c>
      <c r="AP132" s="254"/>
      <c r="AQ132" s="254"/>
      <c r="AR132" s="254"/>
      <c r="AS132" s="254" t="s">
        <v>247</v>
      </c>
      <c r="AT132" s="254"/>
      <c r="AU132" s="254" t="str">
        <f>TEXT(ROUND((K132*L128*BO128*AZ128*L130)/AA130,2),"#,##0.#######")</f>
        <v>96.49</v>
      </c>
      <c r="AV132" s="254"/>
      <c r="AW132" s="254"/>
      <c r="AX132" s="254"/>
      <c r="AY132" s="254"/>
      <c r="AZ132" s="254"/>
      <c r="BA132" s="254"/>
      <c r="BB132" s="254"/>
      <c r="BC132" s="254" t="s">
        <v>262</v>
      </c>
      <c r="BD132" s="254"/>
      <c r="BE132" s="254" t="s">
        <v>260</v>
      </c>
      <c r="BF132" s="254" t="s">
        <v>240</v>
      </c>
      <c r="BG132" s="254"/>
      <c r="BH132" s="254"/>
      <c r="BI132" s="254"/>
      <c r="BJ132" s="254"/>
      <c r="BK132" s="254"/>
      <c r="BL132" s="254"/>
      <c r="BM132" s="254"/>
      <c r="BN132" s="254"/>
      <c r="BO132" s="254"/>
      <c r="BP132" s="254"/>
      <c r="BQ132" s="254"/>
      <c r="BR132" s="254"/>
      <c r="BS132" s="254"/>
      <c r="BT132" s="254"/>
      <c r="BU132" s="254"/>
      <c r="BV132" s="254"/>
      <c r="BW132" s="254"/>
      <c r="BX132" s="254"/>
      <c r="BY132" s="254"/>
      <c r="BZ132" s="254"/>
      <c r="CA132" s="254"/>
      <c r="CB132" s="254"/>
      <c r="CC132" s="254"/>
      <c r="CD132" s="254"/>
      <c r="CE132" s="254"/>
      <c r="CF132" s="254"/>
      <c r="CG132" s="254"/>
      <c r="CH132" s="254"/>
      <c r="CI132" s="254"/>
      <c r="CJ132" s="254"/>
      <c r="CK132" s="254"/>
      <c r="CL132" s="254"/>
      <c r="CM132" s="254"/>
      <c r="CN132" s="266"/>
      <c r="CO132" s="266"/>
      <c r="CP132" s="266"/>
      <c r="CQ132" s="268"/>
      <c r="CR132" s="254"/>
      <c r="CS132" s="254"/>
      <c r="CT132" s="254"/>
      <c r="CU132" s="254"/>
      <c r="CV132" s="254"/>
      <c r="CW132" s="254"/>
      <c r="CX132" s="258"/>
      <c r="CY132" s="258"/>
      <c r="CZ132" s="258"/>
      <c r="DA132" s="259"/>
    </row>
    <row r="133" spans="1:105" ht="12.75" customHeight="1">
      <c r="A133" s="253"/>
      <c r="B133" s="257"/>
      <c r="C133" s="254"/>
      <c r="D133" s="254"/>
      <c r="E133" s="254"/>
      <c r="F133" s="254"/>
      <c r="G133" s="254"/>
      <c r="H133" s="254"/>
      <c r="I133" s="254"/>
      <c r="J133" s="254"/>
      <c r="K133" s="254"/>
      <c r="L133" s="254"/>
      <c r="M133" s="254"/>
      <c r="N133" s="254"/>
      <c r="O133" s="254"/>
      <c r="P133" s="254"/>
      <c r="Q133" s="254"/>
      <c r="R133" s="254"/>
      <c r="S133" s="254"/>
      <c r="T133" s="254"/>
      <c r="U133" s="254"/>
      <c r="V133" s="254"/>
      <c r="W133" s="254"/>
      <c r="X133" s="254"/>
      <c r="Y133" s="254"/>
      <c r="Z133" s="254"/>
      <c r="AA133" s="254"/>
      <c r="AB133" s="254"/>
      <c r="AC133" s="254"/>
      <c r="AD133" s="254"/>
      <c r="AE133" s="254"/>
      <c r="AF133" s="254"/>
      <c r="AG133" s="254"/>
      <c r="AH133" s="254"/>
      <c r="AI133" s="254"/>
      <c r="AJ133" s="254"/>
      <c r="AK133" s="254"/>
      <c r="AL133" s="254"/>
      <c r="AM133" s="254"/>
      <c r="AN133" s="254"/>
      <c r="AO133" s="254"/>
      <c r="AP133" s="254"/>
      <c r="AQ133" s="254"/>
      <c r="AR133" s="254"/>
      <c r="AS133" s="254"/>
      <c r="AT133" s="254"/>
      <c r="AU133" s="254"/>
      <c r="AV133" s="254"/>
      <c r="AW133" s="254"/>
      <c r="AX133" s="254"/>
      <c r="AY133" s="254"/>
      <c r="AZ133" s="254"/>
      <c r="BA133" s="254"/>
      <c r="BB133" s="254"/>
      <c r="BC133" s="254"/>
      <c r="BD133" s="254"/>
      <c r="BE133" s="254"/>
      <c r="BF133" s="254"/>
      <c r="BG133" s="254"/>
      <c r="BH133" s="254"/>
      <c r="BI133" s="254"/>
      <c r="BJ133" s="254"/>
      <c r="BK133" s="254"/>
      <c r="BL133" s="254"/>
      <c r="BM133" s="254"/>
      <c r="BN133" s="254"/>
      <c r="BO133" s="254"/>
      <c r="BP133" s="254"/>
      <c r="BQ133" s="254"/>
      <c r="BR133" s="254"/>
      <c r="BS133" s="254"/>
      <c r="BT133" s="254"/>
      <c r="BU133" s="254"/>
      <c r="BV133" s="254"/>
      <c r="BW133" s="254"/>
      <c r="BX133" s="254"/>
      <c r="BY133" s="254"/>
      <c r="BZ133" s="254"/>
      <c r="CA133" s="254"/>
      <c r="CB133" s="254"/>
      <c r="CC133" s="254"/>
      <c r="CD133" s="254"/>
      <c r="CE133" s="254"/>
      <c r="CF133" s="254"/>
      <c r="CG133" s="254"/>
      <c r="CH133" s="254"/>
      <c r="CI133" s="254"/>
      <c r="CJ133" s="254"/>
      <c r="CK133" s="254"/>
      <c r="CL133" s="254"/>
      <c r="CM133" s="254"/>
      <c r="CN133" s="266"/>
      <c r="CO133" s="266"/>
      <c r="CP133" s="266"/>
      <c r="CQ133" s="268"/>
      <c r="CR133" s="254"/>
      <c r="CS133" s="254"/>
      <c r="CT133" s="254"/>
      <c r="CU133" s="254"/>
      <c r="CV133" s="254"/>
      <c r="CW133" s="254"/>
      <c r="CX133" s="258"/>
      <c r="CY133" s="258"/>
      <c r="CZ133" s="258"/>
      <c r="DA133" s="259"/>
    </row>
    <row r="134" spans="1:105" ht="11.25" customHeight="1">
      <c r="A134" s="253"/>
      <c r="B134" s="257"/>
      <c r="C134" s="254"/>
      <c r="D134" s="254"/>
      <c r="E134" s="254"/>
      <c r="F134" s="254"/>
      <c r="G134" s="254"/>
      <c r="H134" s="254" t="s">
        <v>44</v>
      </c>
      <c r="I134" s="254"/>
      <c r="J134" s="254"/>
      <c r="K134" s="254"/>
      <c r="L134" s="254"/>
      <c r="M134" s="254"/>
      <c r="N134" s="254"/>
      <c r="O134" s="254" t="s">
        <v>254</v>
      </c>
      <c r="P134" s="254"/>
      <c r="Q134" s="254"/>
      <c r="R134" s="621">
        <f>기계경비총괄표!F6</f>
        <v>56874</v>
      </c>
      <c r="S134" s="621"/>
      <c r="T134" s="254"/>
      <c r="U134" s="254"/>
      <c r="V134" s="254"/>
      <c r="W134" s="254"/>
      <c r="X134" s="254"/>
      <c r="Y134" s="254"/>
      <c r="Z134" s="254"/>
      <c r="AA134" s="254" t="s">
        <v>260</v>
      </c>
      <c r="AB134" s="254"/>
      <c r="AC134" s="254" t="str">
        <f>TEXT(AU132,"#,##0.#######")</f>
        <v>96.49</v>
      </c>
      <c r="AD134" s="254"/>
      <c r="AE134" s="254"/>
      <c r="AF134" s="254"/>
      <c r="AG134" s="254"/>
      <c r="AH134" s="254"/>
      <c r="AI134" s="254"/>
      <c r="AJ134" s="254"/>
      <c r="AK134" s="254" t="s">
        <v>247</v>
      </c>
      <c r="AL134" s="254"/>
      <c r="AM134" s="621">
        <f>TRUNC(R134/AC134,0)</f>
        <v>589</v>
      </c>
      <c r="AN134" s="621"/>
      <c r="AO134" s="254"/>
      <c r="AP134" s="254"/>
      <c r="AQ134" s="254"/>
      <c r="AR134" s="254"/>
      <c r="AS134" s="254"/>
      <c r="AT134" s="254"/>
      <c r="AU134" s="254"/>
      <c r="AV134" s="254"/>
      <c r="AW134" s="254"/>
      <c r="AX134" s="254"/>
      <c r="AY134" s="254"/>
      <c r="AZ134" s="254"/>
      <c r="BA134" s="254"/>
      <c r="BB134" s="254"/>
      <c r="BC134" s="254"/>
      <c r="BD134" s="254"/>
      <c r="BE134" s="254"/>
      <c r="BF134" s="254"/>
      <c r="BG134" s="254"/>
      <c r="BH134" s="254"/>
      <c r="BI134" s="254"/>
      <c r="BJ134" s="254"/>
      <c r="BK134" s="254"/>
      <c r="BL134" s="254"/>
      <c r="BM134" s="254"/>
      <c r="BN134" s="254"/>
      <c r="BO134" s="254"/>
      <c r="BP134" s="254"/>
      <c r="BQ134" s="254"/>
      <c r="BR134" s="254"/>
      <c r="BS134" s="254"/>
      <c r="BT134" s="254"/>
      <c r="BU134" s="254"/>
      <c r="BV134" s="254"/>
      <c r="BW134" s="254"/>
      <c r="BX134" s="254"/>
      <c r="BY134" s="254"/>
      <c r="BZ134" s="254"/>
      <c r="CA134" s="254"/>
      <c r="CB134" s="254"/>
      <c r="CC134" s="254"/>
      <c r="CD134" s="254"/>
      <c r="CE134" s="254"/>
      <c r="CF134" s="254"/>
      <c r="CG134" s="254"/>
      <c r="CH134" s="254"/>
      <c r="CI134" s="254"/>
      <c r="CJ134" s="254"/>
      <c r="CK134" s="254"/>
      <c r="CL134" s="254"/>
      <c r="CM134" s="254"/>
      <c r="CN134" s="266"/>
      <c r="CO134" s="266"/>
      <c r="CP134" s="266"/>
      <c r="CQ134" s="268"/>
      <c r="CR134" s="254"/>
      <c r="CS134" s="254"/>
      <c r="CT134" s="254"/>
      <c r="CU134" s="254"/>
      <c r="CV134" s="254"/>
      <c r="CW134" s="254"/>
      <c r="CX134" s="258"/>
      <c r="CY134" s="258"/>
      <c r="CZ134" s="258"/>
      <c r="DA134" s="259"/>
    </row>
    <row r="135" spans="1:105" ht="11.25" customHeight="1">
      <c r="A135" s="253"/>
      <c r="B135" s="257"/>
      <c r="C135" s="254"/>
      <c r="D135" s="254"/>
      <c r="E135" s="254"/>
      <c r="F135" s="254"/>
      <c r="G135" s="254"/>
      <c r="H135" s="254" t="s">
        <v>45</v>
      </c>
      <c r="I135" s="254"/>
      <c r="J135" s="254"/>
      <c r="K135" s="254"/>
      <c r="L135" s="254"/>
      <c r="M135" s="254"/>
      <c r="N135" s="254"/>
      <c r="O135" s="254" t="s">
        <v>254</v>
      </c>
      <c r="P135" s="254"/>
      <c r="Q135" s="254"/>
      <c r="R135" s="621">
        <f>기계경비총괄표!G6</f>
        <v>16986</v>
      </c>
      <c r="S135" s="621"/>
      <c r="T135" s="254"/>
      <c r="U135" s="254"/>
      <c r="V135" s="254"/>
      <c r="W135" s="254"/>
      <c r="X135" s="254"/>
      <c r="Y135" s="254"/>
      <c r="Z135" s="254"/>
      <c r="AA135" s="254" t="s">
        <v>260</v>
      </c>
      <c r="AB135" s="254"/>
      <c r="AC135" s="254" t="str">
        <f>TEXT(AU132,"#,##0.#######")</f>
        <v>96.49</v>
      </c>
      <c r="AD135" s="254"/>
      <c r="AE135" s="254"/>
      <c r="AF135" s="254"/>
      <c r="AG135" s="254"/>
      <c r="AH135" s="254"/>
      <c r="AI135" s="254"/>
      <c r="AJ135" s="254"/>
      <c r="AK135" s="254" t="s">
        <v>247</v>
      </c>
      <c r="AL135" s="254"/>
      <c r="AM135" s="621">
        <f>TRUNC(R135/AC135,0)</f>
        <v>176</v>
      </c>
      <c r="AN135" s="621"/>
      <c r="AO135" s="254"/>
      <c r="AP135" s="254"/>
      <c r="AQ135" s="254"/>
      <c r="AR135" s="254"/>
      <c r="AS135" s="254"/>
      <c r="AT135" s="254"/>
      <c r="AU135" s="254"/>
      <c r="AV135" s="254"/>
      <c r="AW135" s="254"/>
      <c r="AX135" s="254"/>
      <c r="AY135" s="254"/>
      <c r="AZ135" s="254"/>
      <c r="BA135" s="254"/>
      <c r="BB135" s="254"/>
      <c r="BC135" s="254"/>
      <c r="BD135" s="254"/>
      <c r="BE135" s="254"/>
      <c r="BF135" s="254"/>
      <c r="BG135" s="254"/>
      <c r="BH135" s="254"/>
      <c r="BI135" s="254"/>
      <c r="BJ135" s="254"/>
      <c r="BK135" s="254"/>
      <c r="BL135" s="254"/>
      <c r="BM135" s="254"/>
      <c r="BN135" s="254"/>
      <c r="BO135" s="254"/>
      <c r="BP135" s="254"/>
      <c r="BQ135" s="254"/>
      <c r="BR135" s="254"/>
      <c r="BS135" s="254"/>
      <c r="BT135" s="254"/>
      <c r="BU135" s="254"/>
      <c r="BV135" s="254"/>
      <c r="BW135" s="254"/>
      <c r="BX135" s="254"/>
      <c r="BY135" s="254"/>
      <c r="BZ135" s="254"/>
      <c r="CA135" s="254"/>
      <c r="CB135" s="254"/>
      <c r="CC135" s="254"/>
      <c r="CD135" s="254"/>
      <c r="CE135" s="254"/>
      <c r="CF135" s="254"/>
      <c r="CG135" s="254"/>
      <c r="CH135" s="254"/>
      <c r="CI135" s="254"/>
      <c r="CJ135" s="254"/>
      <c r="CK135" s="254"/>
      <c r="CL135" s="254"/>
      <c r="CM135" s="254"/>
      <c r="CN135" s="266"/>
      <c r="CO135" s="266"/>
      <c r="CP135" s="266"/>
      <c r="CQ135" s="268"/>
      <c r="CR135" s="254"/>
      <c r="CS135" s="254"/>
      <c r="CT135" s="254"/>
      <c r="CU135" s="254"/>
      <c r="CV135" s="254"/>
      <c r="CW135" s="254"/>
      <c r="CX135" s="258"/>
      <c r="CY135" s="258"/>
      <c r="CZ135" s="258"/>
      <c r="DA135" s="259"/>
    </row>
    <row r="136" spans="1:105" ht="11.25" customHeight="1">
      <c r="A136" s="253"/>
      <c r="B136" s="257"/>
      <c r="C136" s="254"/>
      <c r="D136" s="254"/>
      <c r="E136" s="254"/>
      <c r="F136" s="254"/>
      <c r="G136" s="254"/>
      <c r="H136" s="254" t="s">
        <v>256</v>
      </c>
      <c r="I136" s="254"/>
      <c r="J136" s="254"/>
      <c r="K136" s="254"/>
      <c r="L136" s="254" t="s">
        <v>250</v>
      </c>
      <c r="M136" s="254"/>
      <c r="N136" s="254"/>
      <c r="O136" s="254" t="s">
        <v>254</v>
      </c>
      <c r="P136" s="254"/>
      <c r="Q136" s="254"/>
      <c r="R136" s="621">
        <f>기계경비총괄표!H6</f>
        <v>25680</v>
      </c>
      <c r="S136" s="621"/>
      <c r="T136" s="254"/>
      <c r="U136" s="254"/>
      <c r="V136" s="254"/>
      <c r="W136" s="254"/>
      <c r="X136" s="254"/>
      <c r="Y136" s="254"/>
      <c r="Z136" s="254"/>
      <c r="AA136" s="254" t="s">
        <v>260</v>
      </c>
      <c r="AB136" s="254"/>
      <c r="AC136" s="254" t="str">
        <f>TEXT(AU132,"#,##0.#######")</f>
        <v>96.49</v>
      </c>
      <c r="AD136" s="254"/>
      <c r="AE136" s="254"/>
      <c r="AF136" s="254"/>
      <c r="AG136" s="254"/>
      <c r="AH136" s="254"/>
      <c r="AI136" s="254"/>
      <c r="AJ136" s="254"/>
      <c r="AK136" s="254" t="s">
        <v>247</v>
      </c>
      <c r="AL136" s="254"/>
      <c r="AM136" s="621">
        <f>TRUNC(R136/AC136,0)</f>
        <v>266</v>
      </c>
      <c r="AN136" s="621"/>
      <c r="AO136" s="254"/>
      <c r="AP136" s="254"/>
      <c r="AQ136" s="254"/>
      <c r="AR136" s="254"/>
      <c r="AS136" s="254"/>
      <c r="AT136" s="254"/>
      <c r="AU136" s="254"/>
      <c r="AV136" s="254"/>
      <c r="AW136" s="254"/>
      <c r="AX136" s="254"/>
      <c r="AY136" s="254"/>
      <c r="AZ136" s="254"/>
      <c r="BA136" s="254"/>
      <c r="BB136" s="254"/>
      <c r="BC136" s="254"/>
      <c r="BD136" s="254"/>
      <c r="BE136" s="254"/>
      <c r="BF136" s="254"/>
      <c r="BG136" s="254"/>
      <c r="BH136" s="254"/>
      <c r="BI136" s="254"/>
      <c r="BJ136" s="254"/>
      <c r="BK136" s="254"/>
      <c r="BL136" s="254"/>
      <c r="BM136" s="254"/>
      <c r="BN136" s="254"/>
      <c r="BO136" s="254"/>
      <c r="BP136" s="254"/>
      <c r="BQ136" s="254"/>
      <c r="BR136" s="254"/>
      <c r="BS136" s="254"/>
      <c r="BT136" s="254"/>
      <c r="BU136" s="254"/>
      <c r="BV136" s="254"/>
      <c r="BW136" s="254"/>
      <c r="BX136" s="254"/>
      <c r="BY136" s="254"/>
      <c r="BZ136" s="254"/>
      <c r="CA136" s="254"/>
      <c r="CB136" s="254"/>
      <c r="CC136" s="254"/>
      <c r="CD136" s="254"/>
      <c r="CE136" s="254"/>
      <c r="CF136" s="254"/>
      <c r="CG136" s="254"/>
      <c r="CH136" s="254"/>
      <c r="CI136" s="254"/>
      <c r="CJ136" s="254"/>
      <c r="CK136" s="254"/>
      <c r="CL136" s="254"/>
      <c r="CM136" s="254"/>
      <c r="CN136" s="266"/>
      <c r="CO136" s="266"/>
      <c r="CP136" s="266"/>
      <c r="CQ136" s="268"/>
      <c r="CR136" s="254"/>
      <c r="CS136" s="254"/>
      <c r="CT136" s="254"/>
      <c r="CU136" s="254"/>
      <c r="CV136" s="254"/>
      <c r="CW136" s="254"/>
      <c r="CX136" s="258"/>
      <c r="CY136" s="258"/>
      <c r="CZ136" s="258"/>
      <c r="DA136" s="259"/>
    </row>
    <row r="137" spans="1:105" s="218" customFormat="1" ht="11.25" customHeight="1">
      <c r="A137" s="260"/>
      <c r="B137" s="261"/>
      <c r="C137" s="262"/>
      <c r="D137" s="262"/>
      <c r="E137" s="262"/>
      <c r="F137" s="262"/>
      <c r="G137" s="262"/>
      <c r="H137" s="262" t="s">
        <v>257</v>
      </c>
      <c r="I137" s="262"/>
      <c r="J137" s="262"/>
      <c r="K137" s="262"/>
      <c r="L137" s="262" t="s">
        <v>258</v>
      </c>
      <c r="M137" s="262"/>
      <c r="N137" s="262"/>
      <c r="O137" s="262" t="s">
        <v>254</v>
      </c>
      <c r="P137" s="262"/>
      <c r="Q137" s="262"/>
      <c r="R137" s="262"/>
      <c r="S137" s="262"/>
      <c r="T137" s="262"/>
      <c r="U137" s="262"/>
      <c r="V137" s="262"/>
      <c r="W137" s="262"/>
      <c r="X137" s="262"/>
      <c r="Y137" s="262"/>
      <c r="Z137" s="262"/>
      <c r="AA137" s="262"/>
      <c r="AB137" s="262"/>
      <c r="AC137" s="262"/>
      <c r="AD137" s="262"/>
      <c r="AE137" s="262"/>
      <c r="AF137" s="262"/>
      <c r="AG137" s="262"/>
      <c r="AH137" s="262"/>
      <c r="AI137" s="262"/>
      <c r="AJ137" s="262"/>
      <c r="AK137" s="262" t="s">
        <v>349</v>
      </c>
      <c r="AL137" s="262"/>
      <c r="AM137" s="642">
        <f>SUM(AM134:AN136)</f>
        <v>1031</v>
      </c>
      <c r="AN137" s="642"/>
      <c r="AO137" s="642"/>
      <c r="AP137" s="262"/>
      <c r="AQ137" s="262"/>
      <c r="AR137" s="262"/>
      <c r="AS137" s="262"/>
      <c r="AT137" s="262"/>
      <c r="AU137" s="262"/>
      <c r="AV137" s="262"/>
      <c r="AW137" s="262"/>
      <c r="AX137" s="262"/>
      <c r="AY137" s="262"/>
      <c r="AZ137" s="262"/>
      <c r="BA137" s="262"/>
      <c r="BB137" s="262"/>
      <c r="BC137" s="262"/>
      <c r="BD137" s="262"/>
      <c r="BE137" s="262"/>
      <c r="BF137" s="262"/>
      <c r="BG137" s="262"/>
      <c r="BH137" s="262"/>
      <c r="BI137" s="262"/>
      <c r="BJ137" s="262"/>
      <c r="BK137" s="262"/>
      <c r="BL137" s="262"/>
      <c r="BM137" s="262"/>
      <c r="BN137" s="262"/>
      <c r="BO137" s="262"/>
      <c r="BP137" s="262"/>
      <c r="BQ137" s="262"/>
      <c r="BR137" s="262"/>
      <c r="BS137" s="262"/>
      <c r="BT137" s="262"/>
      <c r="BU137" s="262"/>
      <c r="BV137" s="262"/>
      <c r="BW137" s="262"/>
      <c r="BX137" s="262"/>
      <c r="BY137" s="262"/>
      <c r="BZ137" s="262"/>
      <c r="CA137" s="262"/>
      <c r="CB137" s="262"/>
      <c r="CC137" s="262"/>
      <c r="CD137" s="262"/>
      <c r="CE137" s="262"/>
      <c r="CF137" s="262"/>
      <c r="CG137" s="262"/>
      <c r="CH137" s="262"/>
      <c r="CI137" s="262"/>
      <c r="CJ137" s="262"/>
      <c r="CK137" s="262"/>
      <c r="CL137" s="262"/>
      <c r="CM137" s="262"/>
      <c r="CN137" s="312">
        <f>CO137+CP137+CQ137</f>
        <v>1031</v>
      </c>
      <c r="CO137" s="313">
        <f>AM134</f>
        <v>589</v>
      </c>
      <c r="CP137" s="313">
        <f>AM135</f>
        <v>176</v>
      </c>
      <c r="CQ137" s="314">
        <f>AM136</f>
        <v>266</v>
      </c>
      <c r="CR137" s="262"/>
      <c r="CS137" s="262"/>
      <c r="CT137" s="262"/>
      <c r="CU137" s="262"/>
      <c r="CV137" s="262"/>
      <c r="CW137" s="262"/>
      <c r="CX137" s="263">
        <f>CY137+CZ137+DA137</f>
        <v>1031</v>
      </c>
      <c r="CY137" s="263" t="str">
        <f>TEXT(AM134,"#,###.0")</f>
        <v>589.0</v>
      </c>
      <c r="CZ137" s="263" t="str">
        <f>TEXT(AM135,"#,###.0")</f>
        <v>176.0</v>
      </c>
      <c r="DA137" s="264" t="str">
        <f>TEXT(AM136,"#,###.0")</f>
        <v>266.0</v>
      </c>
    </row>
    <row r="138" spans="1:105" ht="11.25" customHeight="1">
      <c r="A138" s="253"/>
      <c r="B138" s="257"/>
      <c r="C138" s="254"/>
      <c r="D138" s="254"/>
      <c r="E138" s="254"/>
      <c r="F138" s="254"/>
      <c r="G138" s="254"/>
      <c r="H138" s="254"/>
      <c r="I138" s="254"/>
      <c r="J138" s="254"/>
      <c r="K138" s="254"/>
      <c r="L138" s="254"/>
      <c r="M138" s="254"/>
      <c r="N138" s="254"/>
      <c r="O138" s="254"/>
      <c r="P138" s="254"/>
      <c r="Q138" s="254"/>
      <c r="R138" s="254"/>
      <c r="S138" s="254"/>
      <c r="T138" s="254"/>
      <c r="U138" s="254"/>
      <c r="V138" s="254"/>
      <c r="W138" s="254"/>
      <c r="X138" s="254"/>
      <c r="Y138" s="254"/>
      <c r="Z138" s="254"/>
      <c r="AA138" s="254"/>
      <c r="AB138" s="254"/>
      <c r="AC138" s="254"/>
      <c r="AD138" s="254"/>
      <c r="AE138" s="254"/>
      <c r="AF138" s="254"/>
      <c r="AG138" s="254"/>
      <c r="AH138" s="254"/>
      <c r="AI138" s="254"/>
      <c r="AJ138" s="254"/>
      <c r="AK138" s="254"/>
      <c r="AL138" s="254"/>
      <c r="AM138" s="254"/>
      <c r="AN138" s="254"/>
      <c r="AO138" s="254"/>
      <c r="AP138" s="254"/>
      <c r="AQ138" s="254"/>
      <c r="AR138" s="254"/>
      <c r="AS138" s="254"/>
      <c r="AT138" s="254"/>
      <c r="AU138" s="254"/>
      <c r="AV138" s="254"/>
      <c r="AW138" s="254"/>
      <c r="AX138" s="254"/>
      <c r="AY138" s="254"/>
      <c r="AZ138" s="254"/>
      <c r="BA138" s="254"/>
      <c r="BB138" s="254"/>
      <c r="BC138" s="254"/>
      <c r="BD138" s="254"/>
      <c r="BE138" s="254"/>
      <c r="BF138" s="254"/>
      <c r="BG138" s="254"/>
      <c r="BH138" s="254"/>
      <c r="BI138" s="254"/>
      <c r="BJ138" s="254"/>
      <c r="BK138" s="254"/>
      <c r="BL138" s="254"/>
      <c r="BM138" s="254"/>
      <c r="BN138" s="254"/>
      <c r="BO138" s="254"/>
      <c r="BP138" s="254"/>
      <c r="BQ138" s="254"/>
      <c r="BR138" s="254"/>
      <c r="BS138" s="254"/>
      <c r="BT138" s="254"/>
      <c r="BU138" s="254"/>
      <c r="BV138" s="254"/>
      <c r="BW138" s="254"/>
      <c r="BX138" s="254"/>
      <c r="BY138" s="254"/>
      <c r="BZ138" s="254"/>
      <c r="CA138" s="254"/>
      <c r="CB138" s="254"/>
      <c r="CC138" s="254"/>
      <c r="CD138" s="254"/>
      <c r="CE138" s="254"/>
      <c r="CF138" s="254"/>
      <c r="CG138" s="254"/>
      <c r="CH138" s="254"/>
      <c r="CI138" s="254"/>
      <c r="CJ138" s="254"/>
      <c r="CK138" s="254"/>
      <c r="CL138" s="254"/>
      <c r="CM138" s="254"/>
      <c r="CN138" s="266"/>
      <c r="CO138" s="266"/>
      <c r="CP138" s="266"/>
      <c r="CQ138" s="268"/>
      <c r="CR138" s="254"/>
      <c r="CS138" s="254"/>
      <c r="CT138" s="254"/>
      <c r="CU138" s="254"/>
      <c r="CV138" s="254"/>
      <c r="CW138" s="254"/>
      <c r="CX138" s="258"/>
      <c r="CY138" s="258"/>
      <c r="CZ138" s="258"/>
      <c r="DA138" s="259"/>
    </row>
    <row r="139" spans="1:105" ht="11.25" customHeight="1">
      <c r="A139" s="253"/>
      <c r="B139" s="257"/>
      <c r="C139" s="254"/>
      <c r="D139" s="254"/>
      <c r="E139" s="254"/>
      <c r="F139" s="254"/>
      <c r="G139" s="254"/>
      <c r="H139" s="254"/>
      <c r="I139" s="254"/>
      <c r="J139" s="254"/>
      <c r="K139" s="254"/>
      <c r="L139" s="254"/>
      <c r="M139" s="254"/>
      <c r="N139" s="254"/>
      <c r="O139" s="254"/>
      <c r="P139" s="254"/>
      <c r="Q139" s="254"/>
      <c r="R139" s="254"/>
      <c r="S139" s="254"/>
      <c r="T139" s="254"/>
      <c r="U139" s="254"/>
      <c r="V139" s="254"/>
      <c r="W139" s="254"/>
      <c r="X139" s="254"/>
      <c r="Y139" s="254"/>
      <c r="Z139" s="254"/>
      <c r="AA139" s="254"/>
      <c r="AB139" s="254"/>
      <c r="AC139" s="254"/>
      <c r="AD139" s="254"/>
      <c r="AE139" s="254"/>
      <c r="AF139" s="254"/>
      <c r="AG139" s="254"/>
      <c r="AH139" s="254"/>
      <c r="AI139" s="254"/>
      <c r="AJ139" s="254"/>
      <c r="AK139" s="254"/>
      <c r="AL139" s="254"/>
      <c r="AM139" s="254"/>
      <c r="AN139" s="254"/>
      <c r="AO139" s="254"/>
      <c r="AP139" s="254"/>
      <c r="AQ139" s="254"/>
      <c r="AR139" s="254"/>
      <c r="AS139" s="254"/>
      <c r="AT139" s="254"/>
      <c r="AU139" s="254"/>
      <c r="AV139" s="254"/>
      <c r="AW139" s="254"/>
      <c r="AX139" s="254"/>
      <c r="AY139" s="254"/>
      <c r="AZ139" s="254"/>
      <c r="BA139" s="254"/>
      <c r="BB139" s="254"/>
      <c r="BC139" s="254"/>
      <c r="BD139" s="254"/>
      <c r="BE139" s="254"/>
      <c r="BF139" s="254"/>
      <c r="BG139" s="254"/>
      <c r="BH139" s="254"/>
      <c r="BI139" s="254"/>
      <c r="BJ139" s="254"/>
      <c r="BK139" s="254"/>
      <c r="BL139" s="254"/>
      <c r="BM139" s="254"/>
      <c r="BN139" s="254"/>
      <c r="BO139" s="254"/>
      <c r="BP139" s="254"/>
      <c r="BQ139" s="254"/>
      <c r="BR139" s="254"/>
      <c r="BS139" s="254"/>
      <c r="BT139" s="254"/>
      <c r="BU139" s="254"/>
      <c r="BV139" s="254"/>
      <c r="BW139" s="254"/>
      <c r="BX139" s="254"/>
      <c r="BY139" s="254"/>
      <c r="BZ139" s="254"/>
      <c r="CA139" s="254"/>
      <c r="CB139" s="254"/>
      <c r="CC139" s="254"/>
      <c r="CD139" s="254"/>
      <c r="CE139" s="254"/>
      <c r="CF139" s="254"/>
      <c r="CG139" s="254"/>
      <c r="CH139" s="254"/>
      <c r="CI139" s="254"/>
      <c r="CJ139" s="254"/>
      <c r="CK139" s="254"/>
      <c r="CL139" s="254"/>
      <c r="CM139" s="254"/>
      <c r="CN139" s="266"/>
      <c r="CO139" s="266"/>
      <c r="CP139" s="266"/>
      <c r="CQ139" s="268"/>
      <c r="CR139" s="254"/>
      <c r="CS139" s="254"/>
      <c r="CT139" s="254"/>
      <c r="CU139" s="254"/>
      <c r="CV139" s="254"/>
      <c r="CW139" s="254"/>
      <c r="CX139" s="258"/>
      <c r="CY139" s="258"/>
      <c r="CZ139" s="258"/>
      <c r="DA139" s="259"/>
    </row>
    <row r="140" spans="1:105" ht="11.25" customHeight="1">
      <c r="A140" s="260"/>
      <c r="B140" s="261"/>
      <c r="C140" s="262"/>
      <c r="D140" s="262"/>
      <c r="E140" s="262" t="s">
        <v>251</v>
      </c>
      <c r="F140" s="262"/>
      <c r="G140" s="262"/>
      <c r="H140" s="262" t="s">
        <v>268</v>
      </c>
      <c r="I140" s="262"/>
      <c r="J140" s="262"/>
      <c r="K140" s="262" t="s">
        <v>269</v>
      </c>
      <c r="L140" s="262"/>
      <c r="M140" s="262"/>
      <c r="N140" s="262" t="s">
        <v>254</v>
      </c>
      <c r="O140" s="262"/>
      <c r="P140" s="262" t="s">
        <v>238</v>
      </c>
      <c r="Q140" s="262"/>
      <c r="R140" s="262"/>
      <c r="S140" s="262"/>
      <c r="T140" s="262"/>
      <c r="U140" s="262"/>
      <c r="V140" s="262"/>
      <c r="W140" s="262"/>
      <c r="X140" s="262"/>
      <c r="Y140" s="262"/>
      <c r="Z140" s="262"/>
      <c r="AA140" s="262"/>
      <c r="AB140" s="262"/>
      <c r="AC140" s="262"/>
      <c r="AD140" s="262"/>
      <c r="AE140" s="262"/>
      <c r="AF140" s="262"/>
      <c r="AG140" s="262"/>
      <c r="AH140" s="262"/>
      <c r="AI140" s="262"/>
      <c r="AJ140" s="262" t="s">
        <v>378</v>
      </c>
      <c r="AK140" s="262"/>
      <c r="AL140" s="262"/>
      <c r="AM140" s="262"/>
      <c r="AN140" s="262"/>
      <c r="AO140" s="262"/>
      <c r="AP140" s="262"/>
      <c r="AQ140" s="262"/>
      <c r="AR140" s="262"/>
      <c r="AS140" s="262"/>
      <c r="AT140" s="262"/>
      <c r="AU140" s="262"/>
      <c r="AV140" s="262"/>
      <c r="AW140" s="262"/>
      <c r="AX140" s="262"/>
      <c r="AY140" s="262"/>
      <c r="AZ140" s="262"/>
      <c r="BA140" s="262"/>
      <c r="BB140" s="262"/>
      <c r="BC140" s="262"/>
      <c r="BD140" s="262"/>
      <c r="BE140" s="262"/>
      <c r="BF140" s="262"/>
      <c r="BG140" s="262"/>
      <c r="BH140" s="262"/>
      <c r="BI140" s="262"/>
      <c r="BJ140" s="262"/>
      <c r="BK140" s="262"/>
      <c r="BL140" s="262"/>
      <c r="BM140" s="262"/>
      <c r="BN140" s="262"/>
      <c r="BO140" s="262"/>
      <c r="BP140" s="262"/>
      <c r="BQ140" s="262"/>
      <c r="BR140" s="262"/>
      <c r="BS140" s="262"/>
      <c r="BT140" s="262"/>
      <c r="BU140" s="262"/>
      <c r="BV140" s="262"/>
      <c r="BW140" s="262"/>
      <c r="BX140" s="262"/>
      <c r="BY140" s="262"/>
      <c r="BZ140" s="262"/>
      <c r="CA140" s="262"/>
      <c r="CB140" s="262"/>
      <c r="CC140" s="262"/>
      <c r="CD140" s="262"/>
      <c r="CE140" s="262"/>
      <c r="CF140" s="262"/>
      <c r="CG140" s="262"/>
      <c r="CH140" s="262"/>
      <c r="CI140" s="262"/>
      <c r="CJ140" s="262"/>
      <c r="CK140" s="262"/>
      <c r="CL140" s="262"/>
      <c r="CM140" s="262"/>
      <c r="CN140" s="267"/>
      <c r="CO140" s="267"/>
      <c r="CP140" s="267"/>
      <c r="CQ140" s="269"/>
      <c r="CR140" s="262"/>
      <c r="CS140" s="262"/>
      <c r="CT140" s="262"/>
      <c r="CU140" s="262"/>
      <c r="CV140" s="262"/>
      <c r="CW140" s="262"/>
      <c r="CX140" s="263"/>
      <c r="CY140" s="263"/>
      <c r="CZ140" s="263"/>
      <c r="DA140" s="264"/>
    </row>
    <row r="141" spans="1:105" ht="11.25" customHeight="1">
      <c r="A141" s="253"/>
      <c r="B141" s="257"/>
      <c r="C141" s="254"/>
      <c r="D141" s="254"/>
      <c r="E141" s="254"/>
      <c r="F141" s="254"/>
      <c r="G141" s="254"/>
      <c r="H141" s="254"/>
      <c r="I141" s="254"/>
      <c r="J141" s="254"/>
      <c r="K141" s="254"/>
      <c r="L141" s="254"/>
      <c r="M141" s="254"/>
      <c r="N141" s="254"/>
      <c r="O141" s="254"/>
      <c r="P141" s="254"/>
      <c r="Q141" s="254"/>
      <c r="R141" s="254"/>
      <c r="S141" s="254"/>
      <c r="T141" s="254"/>
      <c r="U141" s="254"/>
      <c r="V141" s="254"/>
      <c r="W141" s="254"/>
      <c r="X141" s="254"/>
      <c r="Y141" s="254"/>
      <c r="Z141" s="254"/>
      <c r="AA141" s="254"/>
      <c r="AB141" s="254"/>
      <c r="AC141" s="254"/>
      <c r="AD141" s="254"/>
      <c r="AE141" s="254"/>
      <c r="AF141" s="254"/>
      <c r="AG141" s="254"/>
      <c r="AH141" s="254"/>
      <c r="AI141" s="254"/>
      <c r="AJ141" s="254"/>
      <c r="AK141" s="254"/>
      <c r="AL141" s="254"/>
      <c r="AM141" s="254"/>
      <c r="AN141" s="254"/>
      <c r="AO141" s="254"/>
      <c r="AP141" s="254"/>
      <c r="AQ141" s="254"/>
      <c r="AR141" s="254"/>
      <c r="AS141" s="254"/>
      <c r="AT141" s="254"/>
      <c r="AU141" s="254"/>
      <c r="AV141" s="254"/>
      <c r="AW141" s="254"/>
      <c r="AX141" s="254"/>
      <c r="AY141" s="254"/>
      <c r="AZ141" s="254"/>
      <c r="BA141" s="254"/>
      <c r="BB141" s="254"/>
      <c r="BC141" s="254"/>
      <c r="BD141" s="254"/>
      <c r="BE141" s="254"/>
      <c r="BF141" s="254"/>
      <c r="BG141" s="254"/>
      <c r="BH141" s="254"/>
      <c r="BI141" s="254"/>
      <c r="BJ141" s="254"/>
      <c r="BK141" s="254"/>
      <c r="BL141" s="254"/>
      <c r="BM141" s="254"/>
      <c r="BN141" s="254"/>
      <c r="BO141" s="254"/>
      <c r="BP141" s="254"/>
      <c r="BQ141" s="254"/>
      <c r="BR141" s="254"/>
      <c r="BS141" s="254"/>
      <c r="BT141" s="254"/>
      <c r="BU141" s="254"/>
      <c r="BV141" s="254"/>
      <c r="BW141" s="254"/>
      <c r="BX141" s="254"/>
      <c r="BY141" s="254"/>
      <c r="BZ141" s="254"/>
      <c r="CA141" s="254"/>
      <c r="CB141" s="254"/>
      <c r="CC141" s="254"/>
      <c r="CD141" s="254"/>
      <c r="CE141" s="254"/>
      <c r="CF141" s="254"/>
      <c r="CG141" s="254"/>
      <c r="CH141" s="254"/>
      <c r="CI141" s="254"/>
      <c r="CJ141" s="254"/>
      <c r="CK141" s="254"/>
      <c r="CL141" s="254"/>
      <c r="CM141" s="254"/>
      <c r="CN141" s="266"/>
      <c r="CO141" s="266"/>
      <c r="CP141" s="266"/>
      <c r="CQ141" s="268"/>
      <c r="CR141" s="254"/>
      <c r="CS141" s="254"/>
      <c r="CT141" s="254"/>
      <c r="CU141" s="254"/>
      <c r="CV141" s="254"/>
      <c r="CW141" s="254"/>
      <c r="CX141" s="258"/>
      <c r="CY141" s="258"/>
      <c r="CZ141" s="258"/>
      <c r="DA141" s="259"/>
    </row>
    <row r="142" spans="1:105" ht="11.25" customHeight="1">
      <c r="A142" s="253"/>
      <c r="B142" s="257"/>
      <c r="C142" s="254"/>
      <c r="D142" s="254"/>
      <c r="E142" s="254"/>
      <c r="F142" s="254"/>
      <c r="G142" s="254"/>
      <c r="H142" s="254"/>
      <c r="I142" s="254"/>
      <c r="J142" s="254"/>
      <c r="K142" s="254"/>
      <c r="L142" s="254"/>
      <c r="M142" s="254"/>
      <c r="N142" s="254"/>
      <c r="O142" s="254"/>
      <c r="P142" s="254"/>
      <c r="Q142" s="254" t="s">
        <v>245</v>
      </c>
      <c r="R142" s="254" t="s">
        <v>270</v>
      </c>
      <c r="S142" s="254"/>
      <c r="T142" s="254"/>
      <c r="U142" s="254"/>
      <c r="V142" s="254"/>
      <c r="W142" s="254"/>
      <c r="X142" s="254" t="s">
        <v>246</v>
      </c>
      <c r="Y142" s="254"/>
      <c r="Z142" s="254"/>
      <c r="AA142" s="254"/>
      <c r="AB142" s="254"/>
      <c r="AC142" s="254"/>
      <c r="AD142" s="254"/>
      <c r="AE142" s="254"/>
      <c r="AF142" s="254"/>
      <c r="AG142" s="254"/>
      <c r="AH142" s="254"/>
      <c r="AI142" s="254"/>
      <c r="AJ142" s="254"/>
      <c r="AK142" s="254"/>
      <c r="AL142" s="254"/>
      <c r="AM142" s="254"/>
      <c r="AN142" s="254"/>
      <c r="AO142" s="254" t="s">
        <v>245</v>
      </c>
      <c r="AP142" s="254" t="s">
        <v>305</v>
      </c>
      <c r="AQ142" s="254"/>
      <c r="AR142" s="254"/>
      <c r="AS142" s="254"/>
      <c r="AT142" s="254"/>
      <c r="AU142" s="254"/>
      <c r="AV142" s="254"/>
      <c r="AW142" s="254"/>
      <c r="AX142" s="254" t="s">
        <v>246</v>
      </c>
      <c r="AY142" s="254"/>
      <c r="AZ142" s="254"/>
      <c r="BA142" s="254"/>
      <c r="BB142" s="254"/>
      <c r="BC142" s="254"/>
      <c r="BD142" s="254"/>
      <c r="BE142" s="254"/>
      <c r="BF142" s="254"/>
      <c r="BG142" s="254"/>
      <c r="BH142" s="254"/>
      <c r="BI142" s="254"/>
      <c r="BJ142" s="254"/>
      <c r="BK142" s="254"/>
      <c r="BL142" s="254"/>
      <c r="BM142" s="254"/>
      <c r="BN142" s="254"/>
      <c r="BO142" s="254"/>
      <c r="BP142" s="254"/>
      <c r="BQ142" s="254"/>
      <c r="BR142" s="254"/>
      <c r="BS142" s="254"/>
      <c r="BT142" s="254"/>
      <c r="BU142" s="254"/>
      <c r="BV142" s="254"/>
      <c r="BW142" s="254"/>
      <c r="BX142" s="254"/>
      <c r="BY142" s="254"/>
      <c r="BZ142" s="254"/>
      <c r="CA142" s="254"/>
      <c r="CB142" s="254"/>
      <c r="CC142" s="254"/>
      <c r="CD142" s="254"/>
      <c r="CE142" s="254"/>
      <c r="CF142" s="254"/>
      <c r="CG142" s="254"/>
      <c r="CH142" s="254"/>
      <c r="CI142" s="254"/>
      <c r="CJ142" s="254"/>
      <c r="CK142" s="254"/>
      <c r="CL142" s="254"/>
      <c r="CM142" s="254"/>
      <c r="CN142" s="266"/>
      <c r="CO142" s="266"/>
      <c r="CP142" s="266"/>
      <c r="CQ142" s="268"/>
      <c r="CR142" s="254"/>
      <c r="CS142" s="254"/>
      <c r="CT142" s="254"/>
      <c r="CU142" s="254"/>
      <c r="CV142" s="254"/>
      <c r="CW142" s="254"/>
      <c r="CX142" s="258"/>
      <c r="CY142" s="258"/>
      <c r="CZ142" s="258"/>
      <c r="DA142" s="259"/>
    </row>
    <row r="143" spans="1:105" ht="11.25" customHeight="1">
      <c r="A143" s="253"/>
      <c r="B143" s="257"/>
      <c r="C143" s="254"/>
      <c r="D143" s="254"/>
      <c r="E143" s="254"/>
      <c r="F143" s="254"/>
      <c r="G143" s="254"/>
      <c r="H143" s="254" t="s">
        <v>274</v>
      </c>
      <c r="I143" s="254"/>
      <c r="J143" s="254"/>
      <c r="K143" s="254"/>
      <c r="L143" s="254"/>
      <c r="M143" s="254"/>
      <c r="N143" s="254"/>
      <c r="O143" s="254"/>
      <c r="P143" s="254"/>
      <c r="Q143" s="254"/>
      <c r="R143" s="254" t="s">
        <v>271</v>
      </c>
      <c r="S143" s="254"/>
      <c r="T143" s="254" t="s">
        <v>247</v>
      </c>
      <c r="U143" s="254" t="str">
        <f>TEXT(0.1,"#,##0.#######")</f>
        <v>0.1</v>
      </c>
      <c r="V143" s="254"/>
      <c r="W143" s="254"/>
      <c r="X143" s="254"/>
      <c r="Y143" s="254" t="s">
        <v>267</v>
      </c>
      <c r="Z143" s="254"/>
      <c r="AA143" s="254"/>
      <c r="AB143" s="254"/>
      <c r="AC143" s="254"/>
      <c r="AD143" s="254"/>
      <c r="AE143" s="254"/>
      <c r="AF143" s="254" t="s">
        <v>272</v>
      </c>
      <c r="AG143" s="254"/>
      <c r="AH143" s="254"/>
      <c r="AI143" s="254"/>
      <c r="AJ143" s="254"/>
      <c r="AK143" s="254"/>
      <c r="AL143" s="254"/>
      <c r="AM143" s="254"/>
      <c r="AN143" s="254"/>
      <c r="AO143" s="254" t="s">
        <v>281</v>
      </c>
      <c r="AP143" s="254"/>
      <c r="AQ143" s="254"/>
      <c r="AR143" s="254"/>
      <c r="AS143" s="621" t="s">
        <v>273</v>
      </c>
      <c r="AT143" s="621"/>
      <c r="AU143" s="621"/>
      <c r="AV143" s="254" t="s">
        <v>247</v>
      </c>
      <c r="AW143" s="621">
        <v>2.8</v>
      </c>
      <c r="AX143" s="621"/>
      <c r="AY143" s="254" t="s">
        <v>267</v>
      </c>
      <c r="AZ143" s="254"/>
      <c r="BA143" s="254"/>
      <c r="BB143" s="254"/>
      <c r="BC143" s="254"/>
      <c r="BD143" s="254"/>
      <c r="BE143" s="254"/>
      <c r="BF143" s="254" t="s">
        <v>306</v>
      </c>
      <c r="BG143" s="254"/>
      <c r="BH143" s="254"/>
      <c r="BI143" s="254"/>
      <c r="BJ143" s="254"/>
      <c r="BK143" s="254"/>
      <c r="BL143" s="254"/>
      <c r="BM143" s="254"/>
      <c r="BN143" s="254"/>
      <c r="BO143" s="254"/>
      <c r="BP143" s="254"/>
      <c r="BQ143" s="254"/>
      <c r="BR143" s="254"/>
      <c r="BS143" s="254"/>
      <c r="BT143" s="254"/>
      <c r="BU143" s="254"/>
      <c r="BV143" s="254"/>
      <c r="BW143" s="254"/>
      <c r="BX143" s="254"/>
      <c r="BY143" s="254"/>
      <c r="BZ143" s="254"/>
      <c r="CA143" s="254"/>
      <c r="CB143" s="254"/>
      <c r="CC143" s="254"/>
      <c r="CD143" s="254"/>
      <c r="CE143" s="254"/>
      <c r="CF143" s="254"/>
      <c r="CG143" s="254"/>
      <c r="CH143" s="254"/>
      <c r="CI143" s="254"/>
      <c r="CJ143" s="254"/>
      <c r="CK143" s="254"/>
      <c r="CL143" s="254"/>
      <c r="CM143" s="254"/>
      <c r="CN143" s="266"/>
      <c r="CO143" s="266"/>
      <c r="CP143" s="266"/>
      <c r="CQ143" s="268"/>
      <c r="CR143" s="254"/>
      <c r="CS143" s="254"/>
      <c r="CT143" s="254"/>
      <c r="CU143" s="254"/>
      <c r="CV143" s="254"/>
      <c r="CW143" s="254"/>
      <c r="CX143" s="258"/>
      <c r="CY143" s="258"/>
      <c r="CZ143" s="258"/>
      <c r="DA143" s="259"/>
    </row>
    <row r="144" spans="1:105" ht="11.25" customHeight="1">
      <c r="A144" s="253"/>
      <c r="B144" s="257"/>
      <c r="C144" s="254"/>
      <c r="D144" s="254"/>
      <c r="E144" s="254"/>
      <c r="F144" s="254"/>
      <c r="G144" s="254"/>
      <c r="H144" s="254"/>
      <c r="I144" s="254" t="s">
        <v>275</v>
      </c>
      <c r="J144" s="254"/>
      <c r="K144" s="254"/>
      <c r="L144" s="254" t="s">
        <v>252</v>
      </c>
      <c r="M144" s="254" t="s">
        <v>252</v>
      </c>
      <c r="N144" s="254" t="s">
        <v>252</v>
      </c>
      <c r="O144" s="254" t="s">
        <v>252</v>
      </c>
      <c r="P144" s="254" t="s">
        <v>252</v>
      </c>
      <c r="Q144" s="254" t="s">
        <v>252</v>
      </c>
      <c r="R144" s="254" t="s">
        <v>252</v>
      </c>
      <c r="S144" s="254" t="s">
        <v>252</v>
      </c>
      <c r="T144" s="254" t="s">
        <v>252</v>
      </c>
      <c r="U144" s="254" t="s">
        <v>252</v>
      </c>
      <c r="V144" s="254" t="s">
        <v>252</v>
      </c>
      <c r="W144" s="254" t="s">
        <v>252</v>
      </c>
      <c r="X144" s="254" t="s">
        <v>252</v>
      </c>
      <c r="Y144" s="254" t="s">
        <v>252</v>
      </c>
      <c r="Z144" s="254" t="s">
        <v>252</v>
      </c>
      <c r="AA144" s="254" t="s">
        <v>252</v>
      </c>
      <c r="AB144" s="254" t="s">
        <v>252</v>
      </c>
      <c r="AC144" s="254" t="s">
        <v>252</v>
      </c>
      <c r="AD144" s="254" t="s">
        <v>252</v>
      </c>
      <c r="AE144" s="254" t="s">
        <v>252</v>
      </c>
      <c r="AF144" s="254"/>
      <c r="AG144" s="254" t="s">
        <v>275</v>
      </c>
      <c r="AH144" s="254"/>
      <c r="AI144" s="254"/>
      <c r="AJ144" s="254" t="s">
        <v>252</v>
      </c>
      <c r="AK144" s="254" t="s">
        <v>252</v>
      </c>
      <c r="AL144" s="254" t="s">
        <v>252</v>
      </c>
      <c r="AM144" s="254" t="s">
        <v>252</v>
      </c>
      <c r="AN144" s="254" t="s">
        <v>252</v>
      </c>
      <c r="AO144" s="254" t="s">
        <v>252</v>
      </c>
      <c r="AP144" s="254" t="s">
        <v>252</v>
      </c>
      <c r="AQ144" s="254" t="s">
        <v>252</v>
      </c>
      <c r="AR144" s="254" t="s">
        <v>252</v>
      </c>
      <c r="AS144" s="254" t="s">
        <v>252</v>
      </c>
      <c r="AT144" s="254" t="s">
        <v>252</v>
      </c>
      <c r="AU144" s="254" t="s">
        <v>252</v>
      </c>
      <c r="AV144" s="254" t="s">
        <v>252</v>
      </c>
      <c r="AW144" s="254" t="s">
        <v>252</v>
      </c>
      <c r="AX144" s="254" t="s">
        <v>252</v>
      </c>
      <c r="AY144" s="254" t="s">
        <v>252</v>
      </c>
      <c r="AZ144" s="254" t="s">
        <v>252</v>
      </c>
      <c r="BA144" s="254" t="s">
        <v>252</v>
      </c>
      <c r="BB144" s="254" t="s">
        <v>252</v>
      </c>
      <c r="BC144" s="254" t="s">
        <v>252</v>
      </c>
      <c r="BD144" s="254"/>
      <c r="BE144" s="254" t="s">
        <v>275</v>
      </c>
      <c r="BF144" s="254"/>
      <c r="BG144" s="254"/>
      <c r="BH144" s="254"/>
      <c r="BI144" s="254"/>
      <c r="BJ144" s="254"/>
      <c r="BK144" s="254"/>
      <c r="BL144" s="254"/>
      <c r="BM144" s="254"/>
      <c r="BN144" s="254"/>
      <c r="BO144" s="254"/>
      <c r="BP144" s="254"/>
      <c r="BQ144" s="254"/>
      <c r="BR144" s="254"/>
      <c r="BS144" s="254"/>
      <c r="BT144" s="254"/>
      <c r="BU144" s="254"/>
      <c r="BV144" s="254"/>
      <c r="BW144" s="254"/>
      <c r="BX144" s="254"/>
      <c r="BY144" s="254"/>
      <c r="BZ144" s="254"/>
      <c r="CA144" s="254"/>
      <c r="CB144" s="254"/>
      <c r="CC144" s="254"/>
      <c r="CD144" s="254"/>
      <c r="CE144" s="254"/>
      <c r="CF144" s="254"/>
      <c r="CG144" s="254"/>
      <c r="CH144" s="254"/>
      <c r="CI144" s="254"/>
      <c r="CJ144" s="254"/>
      <c r="CK144" s="254"/>
      <c r="CL144" s="254"/>
      <c r="CM144" s="254"/>
      <c r="CN144" s="266"/>
      <c r="CO144" s="266"/>
      <c r="CP144" s="266"/>
      <c r="CQ144" s="268"/>
      <c r="CR144" s="254"/>
      <c r="CS144" s="254"/>
      <c r="CT144" s="254"/>
      <c r="CU144" s="254"/>
      <c r="CV144" s="254"/>
      <c r="CW144" s="254"/>
      <c r="CX144" s="258"/>
      <c r="CY144" s="258"/>
      <c r="CZ144" s="258"/>
      <c r="DA144" s="259"/>
    </row>
    <row r="145" spans="1:105" ht="11.25" customHeight="1">
      <c r="A145" s="253"/>
      <c r="B145" s="257"/>
      <c r="C145" s="254"/>
      <c r="D145" s="254"/>
      <c r="E145" s="254"/>
      <c r="F145" s="254"/>
      <c r="G145" s="254"/>
      <c r="H145" s="254"/>
      <c r="I145" s="254"/>
      <c r="J145" s="254"/>
      <c r="K145" s="254"/>
      <c r="L145" s="254"/>
      <c r="M145" s="254"/>
      <c r="N145" s="254"/>
      <c r="O145" s="254" t="s">
        <v>276</v>
      </c>
      <c r="P145" s="254"/>
      <c r="Q145" s="254" t="s">
        <v>247</v>
      </c>
      <c r="R145" s="254">
        <v>7</v>
      </c>
      <c r="S145" s="254"/>
      <c r="T145" s="254"/>
      <c r="U145" s="254" t="s">
        <v>267</v>
      </c>
      <c r="V145" s="254"/>
      <c r="W145" s="254" t="s">
        <v>260</v>
      </c>
      <c r="X145" s="254" t="s">
        <v>240</v>
      </c>
      <c r="Y145" s="254"/>
      <c r="Z145" s="254"/>
      <c r="AA145" s="254" t="s">
        <v>281</v>
      </c>
      <c r="AB145" s="254"/>
      <c r="AC145" s="254"/>
      <c r="AD145" s="254"/>
      <c r="AE145" s="254"/>
      <c r="AF145" s="254"/>
      <c r="AG145" s="254"/>
      <c r="AH145" s="254"/>
      <c r="AI145" s="254"/>
      <c r="AJ145" s="254"/>
      <c r="AK145" s="254"/>
      <c r="AL145" s="254"/>
      <c r="AM145" s="254"/>
      <c r="AN145" s="254"/>
      <c r="AO145" s="254"/>
      <c r="AP145" s="254"/>
      <c r="AQ145" s="254" t="s">
        <v>277</v>
      </c>
      <c r="AR145" s="254"/>
      <c r="AS145" s="254" t="s">
        <v>247</v>
      </c>
      <c r="AT145" s="624">
        <v>20</v>
      </c>
      <c r="AU145" s="624"/>
      <c r="AV145" s="624"/>
      <c r="AW145" s="254" t="s">
        <v>267</v>
      </c>
      <c r="AX145" s="254"/>
      <c r="AY145" s="254" t="s">
        <v>260</v>
      </c>
      <c r="AZ145" s="254" t="s">
        <v>240</v>
      </c>
      <c r="BA145" s="254"/>
      <c r="BB145" s="254"/>
      <c r="BC145" s="254"/>
      <c r="BD145" s="254"/>
      <c r="BE145" s="254"/>
      <c r="BF145" s="254"/>
      <c r="BG145" s="254"/>
      <c r="BH145" s="254"/>
      <c r="BI145" s="254"/>
      <c r="BJ145" s="254"/>
      <c r="BK145" s="254"/>
      <c r="BL145" s="254"/>
      <c r="BM145" s="254"/>
      <c r="BN145" s="254"/>
      <c r="BO145" s="254"/>
      <c r="BP145" s="254"/>
      <c r="BQ145" s="254"/>
      <c r="BR145" s="254"/>
      <c r="BS145" s="254"/>
      <c r="BT145" s="254"/>
      <c r="BU145" s="254"/>
      <c r="BV145" s="254"/>
      <c r="BW145" s="254"/>
      <c r="BX145" s="254"/>
      <c r="BY145" s="254"/>
      <c r="BZ145" s="254"/>
      <c r="CA145" s="254"/>
      <c r="CB145" s="254"/>
      <c r="CC145" s="254"/>
      <c r="CD145" s="254"/>
      <c r="CE145" s="254"/>
      <c r="CF145" s="254"/>
      <c r="CG145" s="254"/>
      <c r="CH145" s="254"/>
      <c r="CI145" s="254"/>
      <c r="CJ145" s="254"/>
      <c r="CK145" s="254"/>
      <c r="CL145" s="254"/>
      <c r="CM145" s="254"/>
      <c r="CN145" s="266"/>
      <c r="CO145" s="266"/>
      <c r="CP145" s="266"/>
      <c r="CQ145" s="268"/>
      <c r="CR145" s="254"/>
      <c r="CS145" s="254"/>
      <c r="CT145" s="254"/>
      <c r="CU145" s="254"/>
      <c r="CV145" s="254"/>
      <c r="CW145" s="254"/>
      <c r="CX145" s="258"/>
      <c r="CY145" s="258"/>
      <c r="CZ145" s="258"/>
      <c r="DA145" s="259"/>
    </row>
    <row r="146" spans="1:105" ht="11.25" customHeight="1">
      <c r="A146" s="253"/>
      <c r="B146" s="257"/>
      <c r="C146" s="254"/>
      <c r="D146" s="254"/>
      <c r="E146" s="254"/>
      <c r="F146" s="254"/>
      <c r="G146" s="254"/>
      <c r="H146" s="254"/>
      <c r="I146" s="254"/>
      <c r="J146" s="254"/>
      <c r="K146" s="254"/>
      <c r="L146" s="254"/>
      <c r="M146" s="254"/>
      <c r="N146" s="254"/>
      <c r="O146" s="254" t="s">
        <v>278</v>
      </c>
      <c r="P146" s="254"/>
      <c r="Q146" s="254" t="s">
        <v>247</v>
      </c>
      <c r="R146" s="254">
        <v>8</v>
      </c>
      <c r="S146" s="254"/>
      <c r="T146" s="254"/>
      <c r="U146" s="254" t="s">
        <v>267</v>
      </c>
      <c r="V146" s="254"/>
      <c r="W146" s="254" t="s">
        <v>260</v>
      </c>
      <c r="X146" s="254" t="s">
        <v>240</v>
      </c>
      <c r="Y146" s="254"/>
      <c r="Z146" s="254"/>
      <c r="AA146" s="254" t="s">
        <v>281</v>
      </c>
      <c r="AB146" s="254"/>
      <c r="AC146" s="254"/>
      <c r="AD146" s="254"/>
      <c r="AE146" s="254"/>
      <c r="AF146" s="254"/>
      <c r="AG146" s="254"/>
      <c r="AH146" s="254"/>
      <c r="AI146" s="254"/>
      <c r="AJ146" s="254"/>
      <c r="AK146" s="254"/>
      <c r="AL146" s="254"/>
      <c r="AM146" s="254"/>
      <c r="AN146" s="254"/>
      <c r="AO146" s="254"/>
      <c r="AP146" s="254"/>
      <c r="AQ146" s="254" t="s">
        <v>279</v>
      </c>
      <c r="AR146" s="254"/>
      <c r="AS146" s="254" t="s">
        <v>247</v>
      </c>
      <c r="AT146" s="624">
        <v>25</v>
      </c>
      <c r="AU146" s="624"/>
      <c r="AV146" s="624"/>
      <c r="AW146" s="254" t="s">
        <v>267</v>
      </c>
      <c r="AX146" s="254"/>
      <c r="AY146" s="254" t="s">
        <v>260</v>
      </c>
      <c r="AZ146" s="254" t="s">
        <v>240</v>
      </c>
      <c r="BA146" s="254"/>
      <c r="BB146" s="254"/>
      <c r="BC146" s="254"/>
      <c r="BD146" s="254"/>
      <c r="BE146" s="254"/>
      <c r="BF146" s="254"/>
      <c r="BG146" s="254"/>
      <c r="BH146" s="254"/>
      <c r="BI146" s="254"/>
      <c r="BJ146" s="254"/>
      <c r="BK146" s="254"/>
      <c r="BL146" s="254"/>
      <c r="BM146" s="254"/>
      <c r="BN146" s="254"/>
      <c r="BO146" s="254"/>
      <c r="BP146" s="254"/>
      <c r="BQ146" s="254"/>
      <c r="BR146" s="254"/>
      <c r="BS146" s="254"/>
      <c r="BT146" s="254"/>
      <c r="BU146" s="254"/>
      <c r="BV146" s="254"/>
      <c r="BW146" s="254"/>
      <c r="BX146" s="254"/>
      <c r="BY146" s="254"/>
      <c r="BZ146" s="254"/>
      <c r="CA146" s="254"/>
      <c r="CB146" s="254"/>
      <c r="CC146" s="254"/>
      <c r="CD146" s="254"/>
      <c r="CE146" s="254"/>
      <c r="CF146" s="254"/>
      <c r="CG146" s="254"/>
      <c r="CH146" s="254"/>
      <c r="CI146" s="254"/>
      <c r="CJ146" s="254"/>
      <c r="CK146" s="254"/>
      <c r="CL146" s="254"/>
      <c r="CM146" s="254"/>
      <c r="CN146" s="266"/>
      <c r="CO146" s="266"/>
      <c r="CP146" s="266"/>
      <c r="CQ146" s="268"/>
      <c r="CR146" s="254"/>
      <c r="CS146" s="254"/>
      <c r="CT146" s="254"/>
      <c r="CU146" s="254"/>
      <c r="CV146" s="254"/>
      <c r="CW146" s="254"/>
      <c r="CX146" s="258"/>
      <c r="CY146" s="258"/>
      <c r="CZ146" s="258"/>
      <c r="DA146" s="259"/>
    </row>
    <row r="147" spans="1:105" ht="11.25" customHeight="1">
      <c r="A147" s="253"/>
      <c r="B147" s="257"/>
      <c r="C147" s="254"/>
      <c r="D147" s="254"/>
      <c r="E147" s="254"/>
      <c r="F147" s="254"/>
      <c r="G147" s="254"/>
      <c r="H147" s="254"/>
      <c r="I147" s="254"/>
      <c r="J147" s="254"/>
      <c r="K147" s="254"/>
      <c r="L147" s="254"/>
      <c r="M147" s="254"/>
      <c r="N147" s="254"/>
      <c r="O147" s="254"/>
      <c r="P147" s="254"/>
      <c r="Q147" s="254"/>
      <c r="R147" s="254"/>
      <c r="S147" s="254"/>
      <c r="T147" s="254"/>
      <c r="U147" s="254"/>
      <c r="V147" s="254"/>
      <c r="W147" s="254"/>
      <c r="X147" s="254"/>
      <c r="Y147" s="254"/>
      <c r="Z147" s="254"/>
      <c r="AA147" s="254"/>
      <c r="AB147" s="254"/>
      <c r="AC147" s="254"/>
      <c r="AD147" s="254"/>
      <c r="AE147" s="254"/>
      <c r="AF147" s="254"/>
      <c r="AG147" s="254"/>
      <c r="AH147" s="254"/>
      <c r="AI147" s="254"/>
      <c r="AJ147" s="254"/>
      <c r="AK147" s="254"/>
      <c r="AL147" s="254"/>
      <c r="AM147" s="254"/>
      <c r="AN147" s="254"/>
      <c r="AO147" s="254"/>
      <c r="AP147" s="254"/>
      <c r="AQ147" s="254"/>
      <c r="AR147" s="254"/>
      <c r="AS147" s="254"/>
      <c r="AT147" s="254"/>
      <c r="AU147" s="254"/>
      <c r="AV147" s="254"/>
      <c r="AW147" s="254"/>
      <c r="AX147" s="254"/>
      <c r="AY147" s="254"/>
      <c r="AZ147" s="254"/>
      <c r="BA147" s="254"/>
      <c r="BB147" s="254"/>
      <c r="BC147" s="254"/>
      <c r="BD147" s="254"/>
      <c r="BE147" s="254"/>
      <c r="BF147" s="254"/>
      <c r="BG147" s="254"/>
      <c r="BH147" s="254"/>
      <c r="BI147" s="254"/>
      <c r="BJ147" s="254"/>
      <c r="BK147" s="254"/>
      <c r="BL147" s="254"/>
      <c r="BM147" s="254"/>
      <c r="BN147" s="254"/>
      <c r="BO147" s="254"/>
      <c r="BP147" s="254"/>
      <c r="BQ147" s="254"/>
      <c r="BR147" s="254"/>
      <c r="BS147" s="254"/>
      <c r="BT147" s="254"/>
      <c r="BU147" s="254"/>
      <c r="BV147" s="254"/>
      <c r="BW147" s="254"/>
      <c r="BX147" s="254"/>
      <c r="BY147" s="254"/>
      <c r="BZ147" s="254"/>
      <c r="CA147" s="254"/>
      <c r="CB147" s="254"/>
      <c r="CC147" s="254"/>
      <c r="CD147" s="254"/>
      <c r="CE147" s="254"/>
      <c r="CF147" s="254"/>
      <c r="CG147" s="254"/>
      <c r="CH147" s="254"/>
      <c r="CI147" s="254"/>
      <c r="CJ147" s="254"/>
      <c r="CK147" s="254"/>
      <c r="CL147" s="254"/>
      <c r="CM147" s="254"/>
      <c r="CN147" s="266"/>
      <c r="CO147" s="266"/>
      <c r="CP147" s="266"/>
      <c r="CQ147" s="268"/>
      <c r="CR147" s="254"/>
      <c r="CS147" s="254"/>
      <c r="CT147" s="254"/>
      <c r="CU147" s="254"/>
      <c r="CV147" s="254"/>
      <c r="CW147" s="254"/>
      <c r="CX147" s="258"/>
      <c r="CY147" s="258"/>
      <c r="CZ147" s="258"/>
      <c r="DA147" s="259"/>
    </row>
    <row r="148" spans="1:105" ht="11.25" customHeight="1">
      <c r="A148" s="253"/>
      <c r="B148" s="257"/>
      <c r="C148" s="254"/>
      <c r="D148" s="254"/>
      <c r="E148" s="254"/>
      <c r="F148" s="254"/>
      <c r="G148" s="254" t="s">
        <v>280</v>
      </c>
      <c r="H148" s="254"/>
      <c r="I148" s="254" t="s">
        <v>247</v>
      </c>
      <c r="J148" s="254"/>
      <c r="K148" s="309">
        <v>15</v>
      </c>
      <c r="L148" s="254"/>
      <c r="M148" s="254"/>
      <c r="N148" s="254" t="s">
        <v>265</v>
      </c>
      <c r="O148" s="254"/>
      <c r="P148" s="254"/>
      <c r="Q148" s="254"/>
      <c r="R148" s="254" t="s">
        <v>281</v>
      </c>
      <c r="S148" s="254"/>
      <c r="T148" s="254"/>
      <c r="U148" s="254"/>
      <c r="V148" s="254"/>
      <c r="W148" s="254"/>
      <c r="X148" s="254" t="s">
        <v>282</v>
      </c>
      <c r="Y148" s="254"/>
      <c r="Z148" s="254"/>
      <c r="AA148" s="254" t="s">
        <v>247</v>
      </c>
      <c r="AB148" s="254"/>
      <c r="AC148" s="623">
        <v>1.6</v>
      </c>
      <c r="AD148" s="623"/>
      <c r="AE148" s="254"/>
      <c r="AF148" s="254"/>
      <c r="AG148" s="254" t="s">
        <v>265</v>
      </c>
      <c r="AH148" s="254"/>
      <c r="AI148" s="254"/>
      <c r="AJ148" s="254" t="s">
        <v>260</v>
      </c>
      <c r="AK148" s="254" t="s">
        <v>262</v>
      </c>
      <c r="AL148" s="254"/>
      <c r="AM148" s="254"/>
      <c r="AN148" s="254" t="s">
        <v>281</v>
      </c>
      <c r="AO148" s="254"/>
      <c r="AP148" s="254"/>
      <c r="AQ148" s="254"/>
      <c r="AR148" s="254"/>
      <c r="AS148" s="254" t="s">
        <v>307</v>
      </c>
      <c r="AT148" s="254"/>
      <c r="AU148" s="254"/>
      <c r="AV148" s="254" t="s">
        <v>247</v>
      </c>
      <c r="AW148" s="254"/>
      <c r="AX148" s="621">
        <v>1.1499999999999999</v>
      </c>
      <c r="AY148" s="621"/>
      <c r="AZ148" s="621"/>
      <c r="BA148" s="621"/>
      <c r="BB148" s="621"/>
      <c r="BC148" s="254"/>
      <c r="BD148" s="254"/>
      <c r="BE148" s="254"/>
      <c r="BF148" s="254"/>
      <c r="BG148" s="254" t="s">
        <v>285</v>
      </c>
      <c r="BH148" s="254"/>
      <c r="BI148" s="254" t="s">
        <v>247</v>
      </c>
      <c r="BJ148" s="254"/>
      <c r="BK148" s="254" t="str">
        <f>TEXT(0.9,"#,##0.#######")</f>
        <v>0.9</v>
      </c>
      <c r="BL148" s="254"/>
      <c r="BM148" s="254"/>
      <c r="BN148" s="254"/>
      <c r="BO148" s="254"/>
      <c r="BP148" s="254"/>
      <c r="BQ148" s="254"/>
      <c r="BR148" s="254"/>
      <c r="BS148" s="254"/>
      <c r="BT148" s="254"/>
      <c r="BU148" s="254"/>
      <c r="BV148" s="254"/>
      <c r="BW148" s="254"/>
      <c r="BX148" s="254"/>
      <c r="BY148" s="254"/>
      <c r="BZ148" s="254"/>
      <c r="CA148" s="254"/>
      <c r="CB148" s="254"/>
      <c r="CC148" s="254"/>
      <c r="CD148" s="254"/>
      <c r="CE148" s="254"/>
      <c r="CF148" s="254"/>
      <c r="CG148" s="254"/>
      <c r="CH148" s="254"/>
      <c r="CI148" s="254"/>
      <c r="CJ148" s="254"/>
      <c r="CK148" s="254"/>
      <c r="CL148" s="254"/>
      <c r="CM148" s="254"/>
      <c r="CN148" s="266"/>
      <c r="CO148" s="266"/>
      <c r="CP148" s="266"/>
      <c r="CQ148" s="268"/>
      <c r="CR148" s="254"/>
      <c r="CS148" s="254"/>
      <c r="CT148" s="254"/>
      <c r="CU148" s="254"/>
      <c r="CV148" s="254"/>
      <c r="CW148" s="254"/>
      <c r="CX148" s="258"/>
      <c r="CY148" s="258"/>
      <c r="CZ148" s="258"/>
      <c r="DA148" s="259"/>
    </row>
    <row r="149" spans="1:105" ht="11.25" customHeight="1">
      <c r="A149" s="253"/>
      <c r="B149" s="257"/>
      <c r="C149" s="254"/>
      <c r="D149" s="254"/>
      <c r="E149" s="254"/>
      <c r="F149" s="254"/>
      <c r="G149" s="254"/>
      <c r="H149" s="254"/>
      <c r="I149" s="254"/>
      <c r="J149" s="254"/>
      <c r="K149" s="254"/>
      <c r="L149" s="254"/>
      <c r="M149" s="254"/>
      <c r="N149" s="254"/>
      <c r="O149" s="254"/>
      <c r="P149" s="254"/>
      <c r="Q149" s="254"/>
      <c r="R149" s="254"/>
      <c r="S149" s="254"/>
      <c r="T149" s="254"/>
      <c r="U149" s="254"/>
      <c r="V149" s="254"/>
      <c r="W149" s="254"/>
      <c r="X149" s="254"/>
      <c r="Y149" s="254"/>
      <c r="Z149" s="254"/>
      <c r="AA149" s="254"/>
      <c r="AB149" s="254"/>
      <c r="AC149" s="254"/>
      <c r="AD149" s="254"/>
      <c r="AE149" s="254"/>
      <c r="AF149" s="254"/>
      <c r="AG149" s="254"/>
      <c r="AH149" s="254"/>
      <c r="AI149" s="254"/>
      <c r="AJ149" s="254"/>
      <c r="AK149" s="254"/>
      <c r="AL149" s="254"/>
      <c r="AM149" s="254"/>
      <c r="AN149" s="254"/>
      <c r="AO149" s="254"/>
      <c r="AP149" s="254"/>
      <c r="AQ149" s="254"/>
      <c r="AR149" s="254"/>
      <c r="AS149" s="254"/>
      <c r="AT149" s="254"/>
      <c r="AU149" s="254"/>
      <c r="AV149" s="254"/>
      <c r="AW149" s="254"/>
      <c r="AX149" s="254"/>
      <c r="AY149" s="254"/>
      <c r="AZ149" s="254"/>
      <c r="BA149" s="254"/>
      <c r="BB149" s="254"/>
      <c r="BC149" s="254"/>
      <c r="BD149" s="254"/>
      <c r="BE149" s="254"/>
      <c r="BF149" s="254"/>
      <c r="BG149" s="254"/>
      <c r="BH149" s="254"/>
      <c r="BI149" s="254"/>
      <c r="BJ149" s="254"/>
      <c r="BK149" s="254"/>
      <c r="BL149" s="254"/>
      <c r="BM149" s="254"/>
      <c r="BN149" s="254"/>
      <c r="BO149" s="254"/>
      <c r="BP149" s="254"/>
      <c r="BQ149" s="254"/>
      <c r="BR149" s="254"/>
      <c r="BS149" s="254"/>
      <c r="BT149" s="254"/>
      <c r="BU149" s="254"/>
      <c r="BV149" s="254"/>
      <c r="BW149" s="254"/>
      <c r="BX149" s="254"/>
      <c r="BY149" s="254"/>
      <c r="BZ149" s="254"/>
      <c r="CA149" s="254"/>
      <c r="CB149" s="254"/>
      <c r="CC149" s="254"/>
      <c r="CD149" s="254"/>
      <c r="CE149" s="254"/>
      <c r="CF149" s="254"/>
      <c r="CG149" s="254"/>
      <c r="CH149" s="254"/>
      <c r="CI149" s="254"/>
      <c r="CJ149" s="254"/>
      <c r="CK149" s="254"/>
      <c r="CL149" s="254"/>
      <c r="CM149" s="254"/>
      <c r="CN149" s="266"/>
      <c r="CO149" s="266"/>
      <c r="CP149" s="266"/>
      <c r="CQ149" s="268"/>
      <c r="CR149" s="254"/>
      <c r="CS149" s="254"/>
      <c r="CT149" s="254"/>
      <c r="CU149" s="254"/>
      <c r="CV149" s="254"/>
      <c r="CW149" s="254"/>
      <c r="CX149" s="258"/>
      <c r="CY149" s="258"/>
      <c r="CZ149" s="258"/>
      <c r="DA149" s="259"/>
    </row>
    <row r="150" spans="1:105" ht="11.25" customHeight="1">
      <c r="A150" s="253"/>
      <c r="B150" s="257"/>
      <c r="C150" s="254"/>
      <c r="D150" s="254"/>
      <c r="E150" s="254"/>
      <c r="F150" s="254"/>
      <c r="G150" s="254" t="s">
        <v>284</v>
      </c>
      <c r="H150" s="254"/>
      <c r="I150" s="254" t="s">
        <v>247</v>
      </c>
      <c r="J150" s="254"/>
      <c r="K150" s="254" t="s">
        <v>280</v>
      </c>
      <c r="L150" s="254" t="s">
        <v>260</v>
      </c>
      <c r="M150" s="254" t="s">
        <v>282</v>
      </c>
      <c r="N150" s="254"/>
      <c r="O150" s="254" t="s">
        <v>73</v>
      </c>
      <c r="P150" s="254"/>
      <c r="Q150" s="254" t="s">
        <v>307</v>
      </c>
      <c r="R150" s="254"/>
      <c r="S150" s="254"/>
      <c r="T150" s="254"/>
      <c r="U150" s="254"/>
      <c r="V150" s="254" t="str">
        <f>TEXT(ROUND(K148/AC148*AX148,2),"#,##0.#######")</f>
        <v>10.78</v>
      </c>
      <c r="W150" s="254"/>
      <c r="X150" s="254"/>
      <c r="Y150" s="254"/>
      <c r="Z150" s="254"/>
      <c r="AA150" s="254"/>
      <c r="AB150" s="254" t="s">
        <v>262</v>
      </c>
      <c r="AC150" s="254"/>
      <c r="AD150" s="254"/>
      <c r="AE150" s="254"/>
      <c r="AF150" s="254"/>
      <c r="AG150" s="254"/>
      <c r="AH150" s="254"/>
      <c r="AI150" s="254"/>
      <c r="AJ150" s="254"/>
      <c r="AK150" s="254"/>
      <c r="AL150" s="254"/>
      <c r="AM150" s="254"/>
      <c r="AN150" s="254"/>
      <c r="AO150" s="254"/>
      <c r="AP150" s="254"/>
      <c r="AQ150" s="254"/>
      <c r="AR150" s="254"/>
      <c r="AS150" s="254"/>
      <c r="AT150" s="254"/>
      <c r="AU150" s="254"/>
      <c r="AV150" s="254"/>
      <c r="AW150" s="254"/>
      <c r="AX150" s="254"/>
      <c r="AY150" s="254"/>
      <c r="AZ150" s="254"/>
      <c r="BA150" s="254"/>
      <c r="BB150" s="254"/>
      <c r="BC150" s="254"/>
      <c r="BD150" s="254"/>
      <c r="BE150" s="254"/>
      <c r="BF150" s="254"/>
      <c r="BG150" s="254"/>
      <c r="BH150" s="254"/>
      <c r="BI150" s="254"/>
      <c r="BJ150" s="254"/>
      <c r="BK150" s="254"/>
      <c r="BL150" s="254"/>
      <c r="BM150" s="254"/>
      <c r="BN150" s="254"/>
      <c r="BO150" s="254"/>
      <c r="BP150" s="254"/>
      <c r="BQ150" s="254"/>
      <c r="BR150" s="254"/>
      <c r="BS150" s="254"/>
      <c r="BT150" s="254"/>
      <c r="BU150" s="254"/>
      <c r="BV150" s="254"/>
      <c r="BW150" s="254"/>
      <c r="BX150" s="254"/>
      <c r="BY150" s="254"/>
      <c r="BZ150" s="254"/>
      <c r="CA150" s="254"/>
      <c r="CB150" s="254"/>
      <c r="CC150" s="254"/>
      <c r="CD150" s="254"/>
      <c r="CE150" s="254"/>
      <c r="CF150" s="254"/>
      <c r="CG150" s="254"/>
      <c r="CH150" s="254"/>
      <c r="CI150" s="254"/>
      <c r="CJ150" s="254"/>
      <c r="CK150" s="254"/>
      <c r="CL150" s="254"/>
      <c r="CM150" s="254"/>
      <c r="CN150" s="266"/>
      <c r="CO150" s="266"/>
      <c r="CP150" s="266"/>
      <c r="CQ150" s="268"/>
      <c r="CR150" s="254"/>
      <c r="CS150" s="254"/>
      <c r="CT150" s="254"/>
      <c r="CU150" s="254"/>
      <c r="CV150" s="254"/>
      <c r="CW150" s="254"/>
      <c r="CX150" s="258"/>
      <c r="CY150" s="258"/>
      <c r="CZ150" s="258"/>
      <c r="DA150" s="259"/>
    </row>
    <row r="151" spans="1:105" ht="11.25" customHeight="1">
      <c r="A151" s="253"/>
      <c r="B151" s="257"/>
      <c r="C151" s="254"/>
      <c r="D151" s="254"/>
      <c r="E151" s="254"/>
      <c r="F151" s="254"/>
      <c r="G151" s="254"/>
      <c r="H151" s="254"/>
      <c r="I151" s="254"/>
      <c r="J151" s="254"/>
      <c r="K151" s="254"/>
      <c r="L151" s="254"/>
      <c r="M151" s="254"/>
      <c r="N151" s="254"/>
      <c r="O151" s="254"/>
      <c r="P151" s="254"/>
      <c r="Q151" s="254"/>
      <c r="R151" s="254"/>
      <c r="S151" s="254"/>
      <c r="T151" s="254"/>
      <c r="U151" s="254"/>
      <c r="V151" s="254"/>
      <c r="W151" s="254"/>
      <c r="X151" s="254"/>
      <c r="Y151" s="254"/>
      <c r="Z151" s="254"/>
      <c r="AA151" s="254"/>
      <c r="AB151" s="254"/>
      <c r="AC151" s="254"/>
      <c r="AD151" s="254"/>
      <c r="AE151" s="254"/>
      <c r="AF151" s="254"/>
      <c r="AG151" s="254"/>
      <c r="AH151" s="254"/>
      <c r="AI151" s="254"/>
      <c r="AJ151" s="254"/>
      <c r="AK151" s="254"/>
      <c r="AL151" s="254"/>
      <c r="AM151" s="254"/>
      <c r="AN151" s="254"/>
      <c r="AO151" s="254"/>
      <c r="AP151" s="254"/>
      <c r="AQ151" s="254"/>
      <c r="AR151" s="254"/>
      <c r="AS151" s="254"/>
      <c r="AT151" s="254"/>
      <c r="AU151" s="254"/>
      <c r="AV151" s="254"/>
      <c r="AW151" s="254"/>
      <c r="AX151" s="254"/>
      <c r="AY151" s="254"/>
      <c r="AZ151" s="254"/>
      <c r="BA151" s="254"/>
      <c r="BB151" s="254"/>
      <c r="BC151" s="254"/>
      <c r="BD151" s="254"/>
      <c r="BE151" s="254"/>
      <c r="BF151" s="254"/>
      <c r="BG151" s="254"/>
      <c r="BH151" s="254"/>
      <c r="BI151" s="254"/>
      <c r="BJ151" s="254"/>
      <c r="BK151" s="254"/>
      <c r="BL151" s="254"/>
      <c r="BM151" s="254"/>
      <c r="BN151" s="254"/>
      <c r="BO151" s="254"/>
      <c r="BP151" s="254"/>
      <c r="BQ151" s="254"/>
      <c r="BR151" s="254"/>
      <c r="BS151" s="254"/>
      <c r="BT151" s="254"/>
      <c r="BU151" s="254"/>
      <c r="BV151" s="254"/>
      <c r="BW151" s="254"/>
      <c r="BX151" s="254"/>
      <c r="BY151" s="254"/>
      <c r="BZ151" s="254"/>
      <c r="CA151" s="254"/>
      <c r="CB151" s="254"/>
      <c r="CC151" s="254"/>
      <c r="CD151" s="254"/>
      <c r="CE151" s="254"/>
      <c r="CF151" s="254"/>
      <c r="CG151" s="254"/>
      <c r="CH151" s="254"/>
      <c r="CI151" s="254"/>
      <c r="CJ151" s="254"/>
      <c r="CK151" s="254"/>
      <c r="CL151" s="254"/>
      <c r="CM151" s="254"/>
      <c r="CN151" s="266"/>
      <c r="CO151" s="266"/>
      <c r="CP151" s="266"/>
      <c r="CQ151" s="268"/>
      <c r="CR151" s="254"/>
      <c r="CS151" s="254"/>
      <c r="CT151" s="254"/>
      <c r="CU151" s="254"/>
      <c r="CV151" s="254"/>
      <c r="CW151" s="254"/>
      <c r="CX151" s="258"/>
      <c r="CY151" s="258"/>
      <c r="CZ151" s="258"/>
      <c r="DA151" s="259"/>
    </row>
    <row r="152" spans="1:105" ht="11.25" customHeight="1">
      <c r="A152" s="253"/>
      <c r="B152" s="257"/>
      <c r="C152" s="254"/>
      <c r="D152" s="254"/>
      <c r="E152" s="254"/>
      <c r="F152" s="254"/>
      <c r="G152" s="254" t="s">
        <v>289</v>
      </c>
      <c r="H152" s="254"/>
      <c r="I152" s="254" t="s">
        <v>247</v>
      </c>
      <c r="J152" s="254"/>
      <c r="K152" s="254" t="s">
        <v>284</v>
      </c>
      <c r="L152" s="254"/>
      <c r="M152" s="254" t="s">
        <v>260</v>
      </c>
      <c r="N152" s="254"/>
      <c r="O152" s="254" t="s">
        <v>245</v>
      </c>
      <c r="P152" s="621" t="s">
        <v>286</v>
      </c>
      <c r="Q152" s="621"/>
      <c r="R152" s="254"/>
      <c r="S152" s="254"/>
      <c r="T152" s="254" t="s">
        <v>73</v>
      </c>
      <c r="U152" s="254"/>
      <c r="V152" s="254"/>
      <c r="W152" s="254" t="s">
        <v>300</v>
      </c>
      <c r="X152" s="254"/>
      <c r="Y152" s="254" t="s">
        <v>246</v>
      </c>
      <c r="Z152" s="254"/>
      <c r="AA152" s="254" t="s">
        <v>247</v>
      </c>
      <c r="AB152" s="254"/>
      <c r="AC152" s="254" t="str">
        <f>TEXT(ROUND(V150/(L128*BO128),2),"#,##0.#######")</f>
        <v>16.33</v>
      </c>
      <c r="AD152" s="254"/>
      <c r="AE152" s="254"/>
      <c r="AF152" s="254"/>
      <c r="AG152" s="254"/>
      <c r="AH152" s="254"/>
      <c r="AI152" s="254"/>
      <c r="AJ152" s="254" t="s">
        <v>263</v>
      </c>
      <c r="AK152" s="254"/>
      <c r="AL152" s="254"/>
      <c r="AM152" s="254"/>
      <c r="AN152" s="254"/>
      <c r="AO152" s="254"/>
      <c r="AP152" s="254"/>
      <c r="AQ152" s="254"/>
      <c r="AR152" s="254"/>
      <c r="AS152" s="254"/>
      <c r="AT152" s="254"/>
      <c r="AU152" s="254"/>
      <c r="AV152" s="254"/>
      <c r="AW152" s="254"/>
      <c r="AX152" s="254"/>
      <c r="AY152" s="254"/>
      <c r="AZ152" s="254"/>
      <c r="BA152" s="254"/>
      <c r="BB152" s="254"/>
      <c r="BC152" s="254"/>
      <c r="BD152" s="254"/>
      <c r="BE152" s="254"/>
      <c r="BF152" s="254"/>
      <c r="BG152" s="254"/>
      <c r="BH152" s="254"/>
      <c r="BI152" s="254"/>
      <c r="BJ152" s="254"/>
      <c r="BK152" s="254"/>
      <c r="BL152" s="254"/>
      <c r="BM152" s="254"/>
      <c r="BN152" s="254"/>
      <c r="BO152" s="254"/>
      <c r="BP152" s="254"/>
      <c r="BQ152" s="254"/>
      <c r="BR152" s="254"/>
      <c r="BS152" s="254"/>
      <c r="BT152" s="254"/>
      <c r="BU152" s="254"/>
      <c r="BV152" s="254"/>
      <c r="BW152" s="254"/>
      <c r="BX152" s="254"/>
      <c r="BY152" s="254"/>
      <c r="BZ152" s="254"/>
      <c r="CA152" s="254"/>
      <c r="CB152" s="254"/>
      <c r="CC152" s="254"/>
      <c r="CD152" s="254"/>
      <c r="CE152" s="254"/>
      <c r="CF152" s="254"/>
      <c r="CG152" s="254"/>
      <c r="CH152" s="254"/>
      <c r="CI152" s="254"/>
      <c r="CJ152" s="254"/>
      <c r="CK152" s="254"/>
      <c r="CL152" s="254"/>
      <c r="CM152" s="254"/>
      <c r="CN152" s="266"/>
      <c r="CO152" s="266"/>
      <c r="CP152" s="266"/>
      <c r="CQ152" s="268"/>
      <c r="CR152" s="254"/>
      <c r="CS152" s="254"/>
      <c r="CT152" s="254"/>
      <c r="CU152" s="254"/>
      <c r="CV152" s="254"/>
      <c r="CW152" s="254"/>
      <c r="CX152" s="258"/>
      <c r="CY152" s="258"/>
      <c r="CZ152" s="258"/>
      <c r="DA152" s="259"/>
    </row>
    <row r="153" spans="1:105" ht="11.25" customHeight="1">
      <c r="A153" s="253"/>
      <c r="B153" s="257"/>
      <c r="C153" s="254"/>
      <c r="D153" s="254"/>
      <c r="E153" s="254"/>
      <c r="F153" s="254"/>
      <c r="G153" s="254"/>
      <c r="H153" s="254"/>
      <c r="I153" s="254"/>
      <c r="J153" s="254"/>
      <c r="K153" s="254"/>
      <c r="L153" s="254"/>
      <c r="M153" s="254"/>
      <c r="N153" s="254"/>
      <c r="O153" s="254"/>
      <c r="P153" s="254"/>
      <c r="Q153" s="254"/>
      <c r="R153" s="254"/>
      <c r="S153" s="254"/>
      <c r="T153" s="254"/>
      <c r="U153" s="254"/>
      <c r="V153" s="254"/>
      <c r="W153" s="254"/>
      <c r="X153" s="254"/>
      <c r="Y153" s="254"/>
      <c r="Z153" s="254"/>
      <c r="AA153" s="254"/>
      <c r="AB153" s="254"/>
      <c r="AC153" s="254"/>
      <c r="AD153" s="254"/>
      <c r="AE153" s="254"/>
      <c r="AF153" s="254"/>
      <c r="AG153" s="254"/>
      <c r="AH153" s="254"/>
      <c r="AI153" s="254"/>
      <c r="AJ153" s="254"/>
      <c r="AK153" s="254"/>
      <c r="AL153" s="254"/>
      <c r="AM153" s="254"/>
      <c r="AN153" s="254"/>
      <c r="AO153" s="254"/>
      <c r="AP153" s="254"/>
      <c r="AQ153" s="254"/>
      <c r="AR153" s="254"/>
      <c r="AS153" s="254"/>
      <c r="AT153" s="254"/>
      <c r="AU153" s="254"/>
      <c r="AV153" s="254"/>
      <c r="AW153" s="254"/>
      <c r="AX153" s="254"/>
      <c r="AY153" s="254"/>
      <c r="AZ153" s="254"/>
      <c r="BA153" s="254"/>
      <c r="BB153" s="254"/>
      <c r="BC153" s="254"/>
      <c r="BD153" s="254"/>
      <c r="BE153" s="254"/>
      <c r="BF153" s="254"/>
      <c r="BG153" s="254"/>
      <c r="BH153" s="254"/>
      <c r="BI153" s="254"/>
      <c r="BJ153" s="254"/>
      <c r="BK153" s="254"/>
      <c r="BL153" s="254"/>
      <c r="BM153" s="254"/>
      <c r="BN153" s="254"/>
      <c r="BO153" s="254"/>
      <c r="BP153" s="254"/>
      <c r="BQ153" s="254"/>
      <c r="BR153" s="254"/>
      <c r="BS153" s="254"/>
      <c r="BT153" s="254"/>
      <c r="BU153" s="254"/>
      <c r="BV153" s="254"/>
      <c r="BW153" s="254"/>
      <c r="BX153" s="254"/>
      <c r="BY153" s="254"/>
      <c r="BZ153" s="254"/>
      <c r="CA153" s="254"/>
      <c r="CB153" s="254"/>
      <c r="CC153" s="254"/>
      <c r="CD153" s="254"/>
      <c r="CE153" s="254"/>
      <c r="CF153" s="254"/>
      <c r="CG153" s="254"/>
      <c r="CH153" s="254"/>
      <c r="CI153" s="254"/>
      <c r="CJ153" s="254"/>
      <c r="CK153" s="254"/>
      <c r="CL153" s="254"/>
      <c r="CM153" s="254"/>
      <c r="CN153" s="266"/>
      <c r="CO153" s="266"/>
      <c r="CP153" s="266"/>
      <c r="CQ153" s="268"/>
      <c r="CR153" s="254"/>
      <c r="CS153" s="254"/>
      <c r="CT153" s="254"/>
      <c r="CU153" s="254"/>
      <c r="CV153" s="254"/>
      <c r="CW153" s="254"/>
      <c r="CX153" s="258"/>
      <c r="CY153" s="258"/>
      <c r="CZ153" s="258"/>
      <c r="DA153" s="259"/>
    </row>
    <row r="154" spans="1:105" ht="11.25" customHeight="1">
      <c r="A154" s="253"/>
      <c r="B154" s="257"/>
      <c r="C154" s="254"/>
      <c r="D154" s="254"/>
      <c r="E154" s="254"/>
      <c r="F154" s="254"/>
      <c r="G154" s="254" t="s">
        <v>290</v>
      </c>
      <c r="H154" s="254"/>
      <c r="I154" s="254"/>
      <c r="J154" s="254" t="s">
        <v>247</v>
      </c>
      <c r="K154" s="254"/>
      <c r="L154" s="254" t="s">
        <v>288</v>
      </c>
      <c r="M154" s="254"/>
      <c r="N154" s="254"/>
      <c r="O154" s="254"/>
      <c r="P154" s="254" t="s">
        <v>73</v>
      </c>
      <c r="Q154" s="254"/>
      <c r="R154" s="254"/>
      <c r="S154" s="254" t="s">
        <v>289</v>
      </c>
      <c r="T154" s="254"/>
      <c r="U154" s="254" t="s">
        <v>260</v>
      </c>
      <c r="V154" s="254"/>
      <c r="W154" s="254" t="s">
        <v>245</v>
      </c>
      <c r="X154" s="254"/>
      <c r="Y154" s="309">
        <v>60</v>
      </c>
      <c r="Z154" s="254"/>
      <c r="AA154" s="254"/>
      <c r="AB154" s="254" t="s">
        <v>73</v>
      </c>
      <c r="AC154" s="254"/>
      <c r="AD154" s="254"/>
      <c r="AE154" s="254" t="s">
        <v>287</v>
      </c>
      <c r="AF154" s="254"/>
      <c r="AG154" s="254"/>
      <c r="AH154" s="254" t="s">
        <v>246</v>
      </c>
      <c r="AI154" s="254"/>
      <c r="AJ154" s="254" t="s">
        <v>247</v>
      </c>
      <c r="AK154" s="254"/>
      <c r="AL154" s="621">
        <f>TRUNC(AA130*AC152/(Y154*L130),2)</f>
        <v>5.76</v>
      </c>
      <c r="AM154" s="621"/>
      <c r="AN154" s="254"/>
      <c r="AO154" s="254"/>
      <c r="AP154" s="254"/>
      <c r="AQ154" s="254"/>
      <c r="AR154" s="254"/>
      <c r="AS154" s="254"/>
      <c r="AT154" s="254"/>
      <c r="AU154" s="254"/>
      <c r="AV154" s="254"/>
      <c r="AW154" s="254"/>
      <c r="AX154" s="254"/>
      <c r="AY154" s="254"/>
      <c r="AZ154" s="254"/>
      <c r="BA154" s="254"/>
      <c r="BB154" s="254"/>
      <c r="BC154" s="254"/>
      <c r="BD154" s="254"/>
      <c r="BE154" s="254"/>
      <c r="BF154" s="254"/>
      <c r="BG154" s="254"/>
      <c r="BH154" s="254"/>
      <c r="BI154" s="254"/>
      <c r="BJ154" s="254"/>
      <c r="BK154" s="254"/>
      <c r="BL154" s="254"/>
      <c r="BM154" s="254"/>
      <c r="BN154" s="254"/>
      <c r="BO154" s="254"/>
      <c r="BP154" s="254"/>
      <c r="BQ154" s="254"/>
      <c r="BR154" s="254"/>
      <c r="BS154" s="254"/>
      <c r="BT154" s="254"/>
      <c r="BU154" s="254"/>
      <c r="BV154" s="254"/>
      <c r="BW154" s="254"/>
      <c r="BX154" s="254"/>
      <c r="BY154" s="254"/>
      <c r="BZ154" s="254"/>
      <c r="CA154" s="254"/>
      <c r="CB154" s="254"/>
      <c r="CC154" s="254"/>
      <c r="CD154" s="254"/>
      <c r="CE154" s="254"/>
      <c r="CF154" s="254"/>
      <c r="CG154" s="254"/>
      <c r="CH154" s="254"/>
      <c r="CI154" s="254"/>
      <c r="CJ154" s="254"/>
      <c r="CK154" s="254"/>
      <c r="CL154" s="254"/>
      <c r="CM154" s="254"/>
      <c r="CN154" s="266"/>
      <c r="CO154" s="266"/>
      <c r="CP154" s="266"/>
      <c r="CQ154" s="268"/>
      <c r="CR154" s="254"/>
      <c r="CS154" s="254"/>
      <c r="CT154" s="254"/>
      <c r="CU154" s="254"/>
      <c r="CV154" s="254"/>
      <c r="CW154" s="254"/>
      <c r="CX154" s="258"/>
      <c r="CY154" s="258"/>
      <c r="CZ154" s="258"/>
      <c r="DA154" s="259"/>
    </row>
    <row r="155" spans="1:105" ht="11.25" customHeight="1">
      <c r="A155" s="253"/>
      <c r="B155" s="257"/>
      <c r="C155" s="254"/>
      <c r="D155" s="254"/>
      <c r="E155" s="254"/>
      <c r="F155" s="254"/>
      <c r="G155" s="254"/>
      <c r="H155" s="254"/>
      <c r="I155" s="254"/>
      <c r="J155" s="254"/>
      <c r="K155" s="254"/>
      <c r="L155" s="254"/>
      <c r="M155" s="254"/>
      <c r="N155" s="254"/>
      <c r="O155" s="254"/>
      <c r="P155" s="254"/>
      <c r="Q155" s="254"/>
      <c r="R155" s="254"/>
      <c r="S155" s="254"/>
      <c r="T155" s="254"/>
      <c r="U155" s="254"/>
      <c r="V155" s="254"/>
      <c r="W155" s="254"/>
      <c r="X155" s="254"/>
      <c r="Y155" s="254"/>
      <c r="Z155" s="254"/>
      <c r="AA155" s="254"/>
      <c r="AB155" s="254"/>
      <c r="AC155" s="254"/>
      <c r="AD155" s="254"/>
      <c r="AE155" s="254"/>
      <c r="AF155" s="254"/>
      <c r="AG155" s="254"/>
      <c r="AH155" s="254"/>
      <c r="AI155" s="254"/>
      <c r="AJ155" s="254"/>
      <c r="AK155" s="254"/>
      <c r="AL155" s="254"/>
      <c r="AM155" s="254"/>
      <c r="AN155" s="254"/>
      <c r="AO155" s="254"/>
      <c r="AP155" s="254"/>
      <c r="AQ155" s="254"/>
      <c r="AR155" s="254"/>
      <c r="AS155" s="254"/>
      <c r="AT155" s="254"/>
      <c r="AU155" s="254"/>
      <c r="AV155" s="254"/>
      <c r="AW155" s="254"/>
      <c r="AX155" s="254"/>
      <c r="AY155" s="254"/>
      <c r="AZ155" s="254"/>
      <c r="BA155" s="254"/>
      <c r="BB155" s="254"/>
      <c r="BC155" s="254"/>
      <c r="BD155" s="254"/>
      <c r="BE155" s="254"/>
      <c r="BF155" s="254"/>
      <c r="BG155" s="254"/>
      <c r="BH155" s="254"/>
      <c r="BI155" s="254"/>
      <c r="BJ155" s="254"/>
      <c r="BK155" s="254"/>
      <c r="BL155" s="254"/>
      <c r="BM155" s="254"/>
      <c r="BN155" s="254"/>
      <c r="BO155" s="254"/>
      <c r="BP155" s="254"/>
      <c r="BQ155" s="254"/>
      <c r="BR155" s="254"/>
      <c r="BS155" s="254"/>
      <c r="BT155" s="254"/>
      <c r="BU155" s="254"/>
      <c r="BV155" s="254"/>
      <c r="BW155" s="254"/>
      <c r="BX155" s="254"/>
      <c r="BY155" s="254"/>
      <c r="BZ155" s="254"/>
      <c r="CA155" s="254"/>
      <c r="CB155" s="254"/>
      <c r="CC155" s="254"/>
      <c r="CD155" s="254"/>
      <c r="CE155" s="254"/>
      <c r="CF155" s="254"/>
      <c r="CG155" s="254"/>
      <c r="CH155" s="254"/>
      <c r="CI155" s="254"/>
      <c r="CJ155" s="254"/>
      <c r="CK155" s="254"/>
      <c r="CL155" s="254"/>
      <c r="CM155" s="254"/>
      <c r="CN155" s="266"/>
      <c r="CO155" s="266"/>
      <c r="CP155" s="266"/>
      <c r="CQ155" s="268"/>
      <c r="CR155" s="254"/>
      <c r="CS155" s="254"/>
      <c r="CT155" s="254"/>
      <c r="CU155" s="254"/>
      <c r="CV155" s="254"/>
      <c r="CW155" s="254"/>
      <c r="CX155" s="258"/>
      <c r="CY155" s="258"/>
      <c r="CZ155" s="258"/>
      <c r="DA155" s="259"/>
    </row>
    <row r="156" spans="1:105" ht="11.25" customHeight="1">
      <c r="A156" s="253"/>
      <c r="B156" s="257"/>
      <c r="C156" s="254"/>
      <c r="D156" s="254"/>
      <c r="E156" s="254"/>
      <c r="F156" s="254"/>
      <c r="G156" s="254" t="s">
        <v>291</v>
      </c>
      <c r="H156" s="254"/>
      <c r="I156" s="254"/>
      <c r="J156" s="254" t="s">
        <v>247</v>
      </c>
      <c r="K156" s="254"/>
      <c r="L156" s="254" t="s">
        <v>245</v>
      </c>
      <c r="M156" s="254" t="s">
        <v>271</v>
      </c>
      <c r="N156" s="254"/>
      <c r="O156" s="254" t="s">
        <v>260</v>
      </c>
      <c r="P156" s="254" t="s">
        <v>276</v>
      </c>
      <c r="Q156" s="254"/>
      <c r="R156" s="254" t="s">
        <v>259</v>
      </c>
      <c r="S156" s="254" t="s">
        <v>271</v>
      </c>
      <c r="T156" s="254"/>
      <c r="U156" s="254" t="s">
        <v>260</v>
      </c>
      <c r="V156" s="254" t="s">
        <v>278</v>
      </c>
      <c r="W156" s="254"/>
      <c r="X156" s="254"/>
      <c r="Y156" s="254" t="s">
        <v>259</v>
      </c>
      <c r="Z156" s="254" t="s">
        <v>273</v>
      </c>
      <c r="AA156" s="254"/>
      <c r="AB156" s="254"/>
      <c r="AC156" s="254" t="s">
        <v>260</v>
      </c>
      <c r="AD156" s="254" t="s">
        <v>277</v>
      </c>
      <c r="AE156" s="254"/>
      <c r="AF156" s="254" t="s">
        <v>259</v>
      </c>
      <c r="AG156" s="254" t="s">
        <v>273</v>
      </c>
      <c r="AH156" s="254"/>
      <c r="AI156" s="254" t="s">
        <v>260</v>
      </c>
      <c r="AJ156" s="254" t="s">
        <v>279</v>
      </c>
      <c r="AK156" s="254"/>
      <c r="AL156" s="254" t="s">
        <v>246</v>
      </c>
      <c r="AM156" s="254" t="s">
        <v>73</v>
      </c>
      <c r="AN156" s="254"/>
      <c r="AO156" s="254" t="str">
        <f>TEXT(60,"#,##0.#######")</f>
        <v>60.</v>
      </c>
      <c r="AP156" s="254"/>
      <c r="AQ156" s="254"/>
      <c r="AR156" s="254" t="s">
        <v>247</v>
      </c>
      <c r="AS156" s="254"/>
      <c r="AT156" s="254" t="str">
        <f>TEXT(ROUND((U143/R145+U143/R146+AW143/AT145+AW143/AT146)*AO156,2),"#,##0.#######")</f>
        <v>16.73</v>
      </c>
      <c r="AU156" s="254"/>
      <c r="AV156" s="254"/>
      <c r="AW156" s="254"/>
      <c r="AX156" s="254"/>
      <c r="AY156" s="254"/>
      <c r="AZ156" s="254"/>
      <c r="BA156" s="254"/>
      <c r="BB156" s="254"/>
      <c r="BC156" s="254"/>
      <c r="BD156" s="254"/>
      <c r="BE156" s="254"/>
      <c r="BF156" s="254"/>
      <c r="BG156" s="254"/>
      <c r="BH156" s="254"/>
      <c r="BI156" s="254"/>
      <c r="BJ156" s="254"/>
      <c r="BK156" s="254"/>
      <c r="BL156" s="254"/>
      <c r="BM156" s="254"/>
      <c r="BN156" s="254"/>
      <c r="BO156" s="254"/>
      <c r="BP156" s="254"/>
      <c r="BQ156" s="254"/>
      <c r="BR156" s="254"/>
      <c r="BS156" s="254"/>
      <c r="BT156" s="254"/>
      <c r="BU156" s="254"/>
      <c r="BV156" s="254"/>
      <c r="BW156" s="254"/>
      <c r="BX156" s="254"/>
      <c r="BY156" s="254"/>
      <c r="BZ156" s="254"/>
      <c r="CA156" s="254"/>
      <c r="CB156" s="254"/>
      <c r="CC156" s="254"/>
      <c r="CD156" s="254"/>
      <c r="CE156" s="254"/>
      <c r="CF156" s="254"/>
      <c r="CG156" s="254"/>
      <c r="CH156" s="254"/>
      <c r="CI156" s="254"/>
      <c r="CJ156" s="254"/>
      <c r="CK156" s="254"/>
      <c r="CL156" s="254"/>
      <c r="CM156" s="254"/>
      <c r="CN156" s="266"/>
      <c r="CO156" s="266"/>
      <c r="CP156" s="266"/>
      <c r="CQ156" s="268"/>
      <c r="CR156" s="254"/>
      <c r="CS156" s="254"/>
      <c r="CT156" s="254"/>
      <c r="CU156" s="254"/>
      <c r="CV156" s="254"/>
      <c r="CW156" s="254"/>
      <c r="CX156" s="258"/>
      <c r="CY156" s="258"/>
      <c r="CZ156" s="258"/>
      <c r="DA156" s="259"/>
    </row>
    <row r="157" spans="1:105" ht="11.25" customHeight="1">
      <c r="A157" s="253"/>
      <c r="B157" s="257"/>
      <c r="C157" s="254"/>
      <c r="D157" s="254"/>
      <c r="E157" s="254"/>
      <c r="F157" s="254"/>
      <c r="G157" s="254"/>
      <c r="H157" s="254"/>
      <c r="I157" s="254"/>
      <c r="J157" s="254"/>
      <c r="K157" s="254"/>
      <c r="L157" s="254"/>
      <c r="M157" s="254"/>
      <c r="N157" s="254"/>
      <c r="O157" s="254"/>
      <c r="P157" s="254"/>
      <c r="Q157" s="254"/>
      <c r="R157" s="254"/>
      <c r="S157" s="254"/>
      <c r="T157" s="254"/>
      <c r="U157" s="254"/>
      <c r="V157" s="254"/>
      <c r="W157" s="254"/>
      <c r="X157" s="254"/>
      <c r="Y157" s="254"/>
      <c r="Z157" s="254"/>
      <c r="AA157" s="254"/>
      <c r="AB157" s="254"/>
      <c r="AC157" s="254"/>
      <c r="AD157" s="254"/>
      <c r="AE157" s="254"/>
      <c r="AF157" s="254"/>
      <c r="AG157" s="254"/>
      <c r="AH157" s="254"/>
      <c r="AI157" s="254"/>
      <c r="AJ157" s="254"/>
      <c r="AK157" s="254"/>
      <c r="AL157" s="254"/>
      <c r="AM157" s="254"/>
      <c r="AN157" s="254"/>
      <c r="AO157" s="254"/>
      <c r="AP157" s="254"/>
      <c r="AQ157" s="254"/>
      <c r="AR157" s="254"/>
      <c r="AS157" s="254"/>
      <c r="AT157" s="254"/>
      <c r="AU157" s="254"/>
      <c r="AV157" s="254"/>
      <c r="AW157" s="254"/>
      <c r="AX157" s="254"/>
      <c r="AY157" s="254"/>
      <c r="AZ157" s="254"/>
      <c r="BA157" s="254"/>
      <c r="BB157" s="254"/>
      <c r="BC157" s="254"/>
      <c r="BD157" s="254"/>
      <c r="BE157" s="254"/>
      <c r="BF157" s="254"/>
      <c r="BG157" s="254"/>
      <c r="BH157" s="254"/>
      <c r="BI157" s="254"/>
      <c r="BJ157" s="254"/>
      <c r="BK157" s="254"/>
      <c r="BL157" s="254"/>
      <c r="BM157" s="254"/>
      <c r="BN157" s="254"/>
      <c r="BO157" s="254"/>
      <c r="BP157" s="254"/>
      <c r="BQ157" s="254"/>
      <c r="BR157" s="254"/>
      <c r="BS157" s="254"/>
      <c r="BT157" s="254"/>
      <c r="BU157" s="254"/>
      <c r="BV157" s="254"/>
      <c r="BW157" s="254"/>
      <c r="BX157" s="254"/>
      <c r="BY157" s="254"/>
      <c r="BZ157" s="254"/>
      <c r="CA157" s="254"/>
      <c r="CB157" s="254"/>
      <c r="CC157" s="254"/>
      <c r="CD157" s="254"/>
      <c r="CE157" s="254"/>
      <c r="CF157" s="254"/>
      <c r="CG157" s="254"/>
      <c r="CH157" s="254"/>
      <c r="CI157" s="254"/>
      <c r="CJ157" s="254"/>
      <c r="CK157" s="254"/>
      <c r="CL157" s="254"/>
      <c r="CM157" s="254"/>
      <c r="CN157" s="266"/>
      <c r="CO157" s="266"/>
      <c r="CP157" s="266"/>
      <c r="CQ157" s="268"/>
      <c r="CR157" s="254"/>
      <c r="CS157" s="254"/>
      <c r="CT157" s="254"/>
      <c r="CU157" s="254"/>
      <c r="CV157" s="254"/>
      <c r="CW157" s="254"/>
      <c r="CX157" s="258"/>
      <c r="CY157" s="258"/>
      <c r="CZ157" s="258"/>
      <c r="DA157" s="259"/>
    </row>
    <row r="158" spans="1:105" ht="11.25" customHeight="1">
      <c r="A158" s="253"/>
      <c r="B158" s="257"/>
      <c r="C158" s="254"/>
      <c r="D158" s="254"/>
      <c r="E158" s="254"/>
      <c r="F158" s="254"/>
      <c r="G158" s="254" t="s">
        <v>292</v>
      </c>
      <c r="H158" s="254"/>
      <c r="I158" s="254"/>
      <c r="J158" s="254" t="s">
        <v>247</v>
      </c>
      <c r="K158" s="254"/>
      <c r="L158" s="621">
        <v>0.8</v>
      </c>
      <c r="M158" s="621"/>
      <c r="N158" s="254"/>
      <c r="O158" s="254"/>
      <c r="P158" s="254"/>
      <c r="Q158" s="254"/>
      <c r="R158" s="254"/>
      <c r="S158" s="254"/>
      <c r="T158" s="254" t="s">
        <v>293</v>
      </c>
      <c r="U158" s="254"/>
      <c r="V158" s="254"/>
      <c r="W158" s="254" t="s">
        <v>247</v>
      </c>
      <c r="X158" s="254"/>
      <c r="Y158" s="254" t="str">
        <f>TEXT(0.42,"#,##0.#######")</f>
        <v>0.42</v>
      </c>
      <c r="Z158" s="254"/>
      <c r="AA158" s="254"/>
      <c r="AB158" s="254"/>
      <c r="AC158" s="254"/>
      <c r="AD158" s="254"/>
      <c r="AE158" s="254"/>
      <c r="AF158" s="254"/>
      <c r="AG158" s="254"/>
      <c r="AH158" s="254" t="s">
        <v>294</v>
      </c>
      <c r="AI158" s="254"/>
      <c r="AJ158" s="254"/>
      <c r="AK158" s="254" t="s">
        <v>247</v>
      </c>
      <c r="AL158" s="254"/>
      <c r="AM158" s="254" t="str">
        <f>TEXT(0.5,"#,##0.#######")</f>
        <v>0.5</v>
      </c>
      <c r="AN158" s="254"/>
      <c r="AO158" s="254"/>
      <c r="AP158" s="254"/>
      <c r="AQ158" s="254"/>
      <c r="AR158" s="254"/>
      <c r="AS158" s="254"/>
      <c r="AT158" s="254"/>
      <c r="AU158" s="254" t="s">
        <v>295</v>
      </c>
      <c r="AV158" s="254"/>
      <c r="AW158" s="254"/>
      <c r="AX158" s="254" t="s">
        <v>247</v>
      </c>
      <c r="AY158" s="254"/>
      <c r="AZ158" s="254"/>
      <c r="BA158" s="254"/>
      <c r="BB158" s="254"/>
      <c r="BC158" s="254"/>
      <c r="BD158" s="254"/>
      <c r="BE158" s="254"/>
      <c r="BF158" s="254"/>
      <c r="BG158" s="254"/>
      <c r="BH158" s="254"/>
      <c r="BI158" s="254"/>
      <c r="BJ158" s="254"/>
      <c r="BK158" s="254"/>
      <c r="BL158" s="254"/>
      <c r="BM158" s="254"/>
      <c r="BN158" s="254"/>
      <c r="BO158" s="254"/>
      <c r="BP158" s="254"/>
      <c r="BQ158" s="254"/>
      <c r="BR158" s="254"/>
      <c r="BS158" s="254"/>
      <c r="BT158" s="254"/>
      <c r="BU158" s="254"/>
      <c r="BV158" s="254"/>
      <c r="BW158" s="254"/>
      <c r="BX158" s="254"/>
      <c r="BY158" s="254"/>
      <c r="BZ158" s="254"/>
      <c r="CA158" s="254"/>
      <c r="CB158" s="254"/>
      <c r="CC158" s="254"/>
      <c r="CD158" s="254"/>
      <c r="CE158" s="254"/>
      <c r="CF158" s="254"/>
      <c r="CG158" s="254"/>
      <c r="CH158" s="254"/>
      <c r="CI158" s="254"/>
      <c r="CJ158" s="254"/>
      <c r="CK158" s="254"/>
      <c r="CL158" s="254"/>
      <c r="CM158" s="254"/>
      <c r="CN158" s="266"/>
      <c r="CO158" s="266"/>
      <c r="CP158" s="266"/>
      <c r="CQ158" s="268"/>
      <c r="CR158" s="254"/>
      <c r="CS158" s="254"/>
      <c r="CT158" s="254"/>
      <c r="CU158" s="254"/>
      <c r="CV158" s="254"/>
      <c r="CW158" s="254"/>
      <c r="CX158" s="258"/>
      <c r="CY158" s="258"/>
      <c r="CZ158" s="258"/>
      <c r="DA158" s="259"/>
    </row>
    <row r="159" spans="1:105" ht="11.25" customHeight="1">
      <c r="A159" s="253"/>
      <c r="B159" s="257"/>
      <c r="C159" s="254"/>
      <c r="D159" s="254"/>
      <c r="E159" s="254"/>
      <c r="F159" s="254"/>
      <c r="G159" s="254"/>
      <c r="H159" s="254"/>
      <c r="I159" s="254"/>
      <c r="J159" s="254"/>
      <c r="K159" s="254"/>
      <c r="L159" s="254"/>
      <c r="M159" s="254"/>
      <c r="N159" s="254"/>
      <c r="O159" s="254"/>
      <c r="P159" s="254"/>
      <c r="Q159" s="254"/>
      <c r="R159" s="254"/>
      <c r="S159" s="254"/>
      <c r="T159" s="254"/>
      <c r="U159" s="254"/>
      <c r="V159" s="254"/>
      <c r="W159" s="254"/>
      <c r="X159" s="254"/>
      <c r="Y159" s="254"/>
      <c r="Z159" s="254"/>
      <c r="AA159" s="254"/>
      <c r="AB159" s="254"/>
      <c r="AC159" s="254"/>
      <c r="AD159" s="254"/>
      <c r="AE159" s="254"/>
      <c r="AF159" s="254"/>
      <c r="AG159" s="254"/>
      <c r="AH159" s="254"/>
      <c r="AI159" s="254"/>
      <c r="AJ159" s="254"/>
      <c r="AK159" s="254"/>
      <c r="AL159" s="254"/>
      <c r="AM159" s="254"/>
      <c r="AN159" s="254"/>
      <c r="AO159" s="254"/>
      <c r="AP159" s="254"/>
      <c r="AQ159" s="254"/>
      <c r="AR159" s="254"/>
      <c r="AS159" s="254"/>
      <c r="AT159" s="254"/>
      <c r="AU159" s="254"/>
      <c r="AV159" s="254"/>
      <c r="AW159" s="254"/>
      <c r="AX159" s="254"/>
      <c r="AY159" s="254"/>
      <c r="AZ159" s="254"/>
      <c r="BA159" s="254"/>
      <c r="BB159" s="254"/>
      <c r="BC159" s="254"/>
      <c r="BD159" s="254"/>
      <c r="BE159" s="254"/>
      <c r="BF159" s="254"/>
      <c r="BG159" s="254"/>
      <c r="BH159" s="254"/>
      <c r="BI159" s="254"/>
      <c r="BJ159" s="254"/>
      <c r="BK159" s="254"/>
      <c r="BL159" s="254"/>
      <c r="BM159" s="254"/>
      <c r="BN159" s="254"/>
      <c r="BO159" s="254"/>
      <c r="BP159" s="254"/>
      <c r="BQ159" s="254"/>
      <c r="BR159" s="254"/>
      <c r="BS159" s="254"/>
      <c r="BT159" s="254"/>
      <c r="BU159" s="254"/>
      <c r="BV159" s="254"/>
      <c r="BW159" s="254"/>
      <c r="BX159" s="254"/>
      <c r="BY159" s="254"/>
      <c r="BZ159" s="254"/>
      <c r="CA159" s="254"/>
      <c r="CB159" s="254"/>
      <c r="CC159" s="254"/>
      <c r="CD159" s="254"/>
      <c r="CE159" s="254"/>
      <c r="CF159" s="254"/>
      <c r="CG159" s="254"/>
      <c r="CH159" s="254"/>
      <c r="CI159" s="254"/>
      <c r="CJ159" s="254"/>
      <c r="CK159" s="254"/>
      <c r="CL159" s="254"/>
      <c r="CM159" s="254"/>
      <c r="CN159" s="266"/>
      <c r="CO159" s="266"/>
      <c r="CP159" s="266"/>
      <c r="CQ159" s="268"/>
      <c r="CR159" s="254"/>
      <c r="CS159" s="254"/>
      <c r="CT159" s="254"/>
      <c r="CU159" s="254"/>
      <c r="CV159" s="254"/>
      <c r="CW159" s="254"/>
      <c r="CX159" s="258"/>
      <c r="CY159" s="258"/>
      <c r="CZ159" s="258"/>
      <c r="DA159" s="259"/>
    </row>
    <row r="160" spans="1:105" ht="11.25" customHeight="1">
      <c r="A160" s="253"/>
      <c r="B160" s="257"/>
      <c r="C160" s="254"/>
      <c r="D160" s="254"/>
      <c r="E160" s="254"/>
      <c r="F160" s="254"/>
      <c r="G160" s="254" t="s">
        <v>296</v>
      </c>
      <c r="H160" s="254"/>
      <c r="I160" s="254"/>
      <c r="J160" s="254" t="s">
        <v>247</v>
      </c>
      <c r="K160" s="254"/>
      <c r="L160" s="254" t="s">
        <v>290</v>
      </c>
      <c r="M160" s="254"/>
      <c r="N160" s="254"/>
      <c r="O160" s="254" t="s">
        <v>259</v>
      </c>
      <c r="P160" s="254"/>
      <c r="Q160" s="254" t="s">
        <v>291</v>
      </c>
      <c r="R160" s="254"/>
      <c r="S160" s="254"/>
      <c r="T160" s="254" t="s">
        <v>259</v>
      </c>
      <c r="U160" s="254"/>
      <c r="V160" s="254" t="s">
        <v>292</v>
      </c>
      <c r="W160" s="254"/>
      <c r="X160" s="254"/>
      <c r="Y160" s="254" t="s">
        <v>259</v>
      </c>
      <c r="Z160" s="254"/>
      <c r="AA160" s="254" t="s">
        <v>293</v>
      </c>
      <c r="AB160" s="254"/>
      <c r="AC160" s="254"/>
      <c r="AD160" s="254" t="s">
        <v>259</v>
      </c>
      <c r="AE160" s="254"/>
      <c r="AF160" s="254" t="s">
        <v>294</v>
      </c>
      <c r="AG160" s="254"/>
      <c r="AH160" s="254"/>
      <c r="AI160" s="254" t="s">
        <v>259</v>
      </c>
      <c r="AJ160" s="254"/>
      <c r="AK160" s="254" t="s">
        <v>295</v>
      </c>
      <c r="AL160" s="254"/>
      <c r="AM160" s="254"/>
      <c r="AN160" s="254" t="s">
        <v>247</v>
      </c>
      <c r="AO160" s="254"/>
      <c r="AP160" s="621">
        <f>TRUNC(AL154+AT156+L158+Y158+AM158+AZ158,2)</f>
        <v>24.21</v>
      </c>
      <c r="AQ160" s="621"/>
      <c r="AR160" s="621"/>
      <c r="AS160" s="621"/>
      <c r="AT160" s="621"/>
      <c r="AU160" s="254"/>
      <c r="AV160" s="254"/>
      <c r="AW160" s="254"/>
      <c r="AX160" s="254"/>
      <c r="AY160" s="254"/>
      <c r="AZ160" s="254"/>
      <c r="BA160" s="254"/>
      <c r="BB160" s="254"/>
      <c r="BC160" s="254"/>
      <c r="BD160" s="254"/>
      <c r="BE160" s="254"/>
      <c r="BF160" s="254"/>
      <c r="BG160" s="254"/>
      <c r="BH160" s="254"/>
      <c r="BI160" s="254"/>
      <c r="BJ160" s="254"/>
      <c r="BK160" s="254"/>
      <c r="BL160" s="254"/>
      <c r="BM160" s="254"/>
      <c r="BN160" s="254"/>
      <c r="BO160" s="254"/>
      <c r="BP160" s="254"/>
      <c r="BQ160" s="254"/>
      <c r="BR160" s="254"/>
      <c r="BS160" s="254"/>
      <c r="BT160" s="254"/>
      <c r="BU160" s="254"/>
      <c r="BV160" s="254"/>
      <c r="BW160" s="254"/>
      <c r="BX160" s="254"/>
      <c r="BY160" s="254"/>
      <c r="BZ160" s="254"/>
      <c r="CA160" s="254"/>
      <c r="CB160" s="254"/>
      <c r="CC160" s="254"/>
      <c r="CD160" s="254"/>
      <c r="CE160" s="254"/>
      <c r="CF160" s="254"/>
      <c r="CG160" s="254"/>
      <c r="CH160" s="254"/>
      <c r="CI160" s="254"/>
      <c r="CJ160" s="254"/>
      <c r="CK160" s="254"/>
      <c r="CL160" s="254"/>
      <c r="CM160" s="254"/>
      <c r="CN160" s="266"/>
      <c r="CO160" s="266"/>
      <c r="CP160" s="266"/>
      <c r="CQ160" s="268"/>
      <c r="CR160" s="254"/>
      <c r="CS160" s="254"/>
      <c r="CT160" s="254"/>
      <c r="CU160" s="254"/>
      <c r="CV160" s="254"/>
      <c r="CW160" s="254"/>
      <c r="CX160" s="258"/>
      <c r="CY160" s="258"/>
      <c r="CZ160" s="258"/>
      <c r="DA160" s="259"/>
    </row>
    <row r="161" spans="1:105" ht="11.25" customHeight="1">
      <c r="A161" s="253"/>
      <c r="B161" s="257"/>
      <c r="C161" s="254"/>
      <c r="D161" s="254"/>
      <c r="E161" s="254"/>
      <c r="F161" s="254"/>
      <c r="G161" s="254"/>
      <c r="H161" s="254"/>
      <c r="I161" s="254"/>
      <c r="J161" s="254"/>
      <c r="K161" s="254"/>
      <c r="L161" s="254"/>
      <c r="M161" s="254"/>
      <c r="N161" s="254"/>
      <c r="O161" s="254"/>
      <c r="P161" s="254"/>
      <c r="Q161" s="254"/>
      <c r="R161" s="254"/>
      <c r="S161" s="254"/>
      <c r="T161" s="254"/>
      <c r="U161" s="254"/>
      <c r="V161" s="254"/>
      <c r="W161" s="254"/>
      <c r="X161" s="254"/>
      <c r="Y161" s="254"/>
      <c r="Z161" s="254"/>
      <c r="AA161" s="254"/>
      <c r="AB161" s="254"/>
      <c r="AC161" s="254"/>
      <c r="AD161" s="254"/>
      <c r="AE161" s="254"/>
      <c r="AF161" s="254"/>
      <c r="AG161" s="254"/>
      <c r="AH161" s="254"/>
      <c r="AI161" s="254"/>
      <c r="AJ161" s="254"/>
      <c r="AK161" s="254"/>
      <c r="AL161" s="254"/>
      <c r="AM161" s="254"/>
      <c r="AN161" s="254"/>
      <c r="AO161" s="254"/>
      <c r="AP161" s="254"/>
      <c r="AQ161" s="254"/>
      <c r="AR161" s="254"/>
      <c r="AS161" s="254"/>
      <c r="AT161" s="254"/>
      <c r="AU161" s="254"/>
      <c r="AV161" s="254"/>
      <c r="AW161" s="254"/>
      <c r="AX161" s="254"/>
      <c r="AY161" s="254"/>
      <c r="AZ161" s="254"/>
      <c r="BA161" s="254"/>
      <c r="BB161" s="254"/>
      <c r="BC161" s="254"/>
      <c r="BD161" s="254"/>
      <c r="BE161" s="254"/>
      <c r="BF161" s="254"/>
      <c r="BG161" s="254"/>
      <c r="BH161" s="254"/>
      <c r="BI161" s="254"/>
      <c r="BJ161" s="254"/>
      <c r="BK161" s="254"/>
      <c r="BL161" s="254"/>
      <c r="BM161" s="254"/>
      <c r="BN161" s="254"/>
      <c r="BO161" s="254"/>
      <c r="BP161" s="254"/>
      <c r="BQ161" s="254"/>
      <c r="BR161" s="254"/>
      <c r="BS161" s="254"/>
      <c r="BT161" s="254"/>
      <c r="BU161" s="254"/>
      <c r="BV161" s="254"/>
      <c r="BW161" s="254"/>
      <c r="BX161" s="254"/>
      <c r="BY161" s="254"/>
      <c r="BZ161" s="254"/>
      <c r="CA161" s="254"/>
      <c r="CB161" s="254"/>
      <c r="CC161" s="254"/>
      <c r="CD161" s="254"/>
      <c r="CE161" s="254"/>
      <c r="CF161" s="254"/>
      <c r="CG161" s="254"/>
      <c r="CH161" s="254"/>
      <c r="CI161" s="254"/>
      <c r="CJ161" s="254"/>
      <c r="CK161" s="254"/>
      <c r="CL161" s="254"/>
      <c r="CM161" s="254"/>
      <c r="CN161" s="266"/>
      <c r="CO161" s="266"/>
      <c r="CP161" s="266"/>
      <c r="CQ161" s="268"/>
      <c r="CR161" s="254"/>
      <c r="CS161" s="254"/>
      <c r="CT161" s="254"/>
      <c r="CU161" s="254"/>
      <c r="CV161" s="254"/>
      <c r="CW161" s="254"/>
      <c r="CX161" s="258"/>
      <c r="CY161" s="258"/>
      <c r="CZ161" s="258"/>
      <c r="DA161" s="259"/>
    </row>
    <row r="162" spans="1:105" ht="11.25" customHeight="1">
      <c r="A162" s="253"/>
      <c r="B162" s="257"/>
      <c r="C162" s="254"/>
      <c r="D162" s="254"/>
      <c r="E162" s="254"/>
      <c r="F162" s="254"/>
      <c r="G162" s="254"/>
      <c r="H162" s="254"/>
      <c r="I162" s="254"/>
      <c r="J162" s="254"/>
      <c r="K162" s="254"/>
      <c r="L162" s="254"/>
      <c r="M162" s="254"/>
      <c r="N162" s="254"/>
      <c r="O162" s="254"/>
      <c r="P162" s="254"/>
      <c r="Q162" s="254"/>
      <c r="R162" s="254"/>
      <c r="S162" s="254"/>
      <c r="T162" s="254"/>
      <c r="U162" s="254"/>
      <c r="V162" s="254"/>
      <c r="W162" s="254"/>
      <c r="X162" s="254"/>
      <c r="Y162" s="254"/>
      <c r="Z162" s="254"/>
      <c r="AA162" s="254"/>
      <c r="AB162" s="254"/>
      <c r="AC162" s="254"/>
      <c r="AD162" s="254"/>
      <c r="AE162" s="254"/>
      <c r="AF162" s="254"/>
      <c r="AG162" s="254"/>
      <c r="AH162" s="254"/>
      <c r="AI162" s="254"/>
      <c r="AJ162" s="254"/>
      <c r="AK162" s="254"/>
      <c r="AL162" s="254"/>
      <c r="AM162" s="254"/>
      <c r="AN162" s="254"/>
      <c r="AO162" s="254"/>
      <c r="AP162" s="254"/>
      <c r="AQ162" s="254"/>
      <c r="AR162" s="254"/>
      <c r="AS162" s="254"/>
      <c r="AT162" s="254"/>
      <c r="AU162" s="254"/>
      <c r="AV162" s="254"/>
      <c r="AW162" s="254"/>
      <c r="AX162" s="254"/>
      <c r="AY162" s="254"/>
      <c r="AZ162" s="254"/>
      <c r="BA162" s="254"/>
      <c r="BB162" s="254"/>
      <c r="BC162" s="254"/>
      <c r="BD162" s="254"/>
      <c r="BE162" s="254"/>
      <c r="BF162" s="254"/>
      <c r="BG162" s="254"/>
      <c r="BH162" s="254"/>
      <c r="BI162" s="254"/>
      <c r="BJ162" s="254"/>
      <c r="BK162" s="254"/>
      <c r="BL162" s="254"/>
      <c r="BM162" s="254"/>
      <c r="BN162" s="254"/>
      <c r="BO162" s="254"/>
      <c r="BP162" s="254"/>
      <c r="BQ162" s="254"/>
      <c r="BR162" s="254"/>
      <c r="BS162" s="254"/>
      <c r="BT162" s="254"/>
      <c r="BU162" s="254"/>
      <c r="BV162" s="254"/>
      <c r="BW162" s="254"/>
      <c r="BX162" s="254"/>
      <c r="BY162" s="254"/>
      <c r="BZ162" s="254"/>
      <c r="CA162" s="254"/>
      <c r="CB162" s="254"/>
      <c r="CC162" s="254"/>
      <c r="CD162" s="254"/>
      <c r="CE162" s="254"/>
      <c r="CF162" s="254"/>
      <c r="CG162" s="254"/>
      <c r="CH162" s="254"/>
      <c r="CI162" s="254"/>
      <c r="CJ162" s="254"/>
      <c r="CK162" s="254"/>
      <c r="CL162" s="254"/>
      <c r="CM162" s="254"/>
      <c r="CN162" s="266"/>
      <c r="CO162" s="266"/>
      <c r="CP162" s="266"/>
      <c r="CQ162" s="268"/>
      <c r="CR162" s="254"/>
      <c r="CS162" s="254"/>
      <c r="CT162" s="254"/>
      <c r="CU162" s="254"/>
      <c r="CV162" s="254"/>
      <c r="CW162" s="254"/>
      <c r="CX162" s="258"/>
      <c r="CY162" s="258"/>
      <c r="CZ162" s="258"/>
      <c r="DA162" s="259"/>
    </row>
    <row r="163" spans="1:105" ht="11.25" customHeight="1">
      <c r="A163" s="253"/>
      <c r="B163" s="257"/>
      <c r="C163" s="254"/>
      <c r="D163" s="254"/>
      <c r="E163" s="254"/>
      <c r="F163" s="254"/>
      <c r="G163" s="254"/>
      <c r="H163" s="254"/>
      <c r="I163" s="254"/>
      <c r="J163" s="254"/>
      <c r="K163" s="254"/>
      <c r="L163" s="254"/>
      <c r="M163" s="254"/>
      <c r="N163" s="254"/>
      <c r="O163" s="254"/>
      <c r="P163" s="254"/>
      <c r="Q163" s="254"/>
      <c r="R163" s="254"/>
      <c r="S163" s="254"/>
      <c r="T163" s="254"/>
      <c r="U163" s="254"/>
      <c r="V163" s="254"/>
      <c r="W163" s="254"/>
      <c r="X163" s="254"/>
      <c r="Y163" s="254"/>
      <c r="Z163" s="254"/>
      <c r="AA163" s="254"/>
      <c r="AB163" s="254"/>
      <c r="AC163" s="254"/>
      <c r="AD163" s="254"/>
      <c r="AE163" s="254"/>
      <c r="AF163" s="254"/>
      <c r="AG163" s="254"/>
      <c r="AH163" s="254"/>
      <c r="AI163" s="254"/>
      <c r="AJ163" s="254"/>
      <c r="AK163" s="254"/>
      <c r="AL163" s="254"/>
      <c r="AM163" s="254"/>
      <c r="AN163" s="254"/>
      <c r="AO163" s="254"/>
      <c r="AP163" s="254"/>
      <c r="AQ163" s="254"/>
      <c r="AR163" s="254"/>
      <c r="AS163" s="254"/>
      <c r="AT163" s="254"/>
      <c r="AU163" s="254"/>
      <c r="AV163" s="254"/>
      <c r="AW163" s="254"/>
      <c r="AX163" s="254"/>
      <c r="AY163" s="254"/>
      <c r="AZ163" s="254"/>
      <c r="BA163" s="254"/>
      <c r="BB163" s="254"/>
      <c r="BC163" s="254"/>
      <c r="BD163" s="254"/>
      <c r="BE163" s="254"/>
      <c r="BF163" s="254"/>
      <c r="BG163" s="254"/>
      <c r="BH163" s="254"/>
      <c r="BI163" s="254"/>
      <c r="BJ163" s="254"/>
      <c r="BK163" s="254"/>
      <c r="BL163" s="254"/>
      <c r="BM163" s="254"/>
      <c r="BN163" s="254"/>
      <c r="BO163" s="254"/>
      <c r="BP163" s="254"/>
      <c r="BQ163" s="254"/>
      <c r="BR163" s="254"/>
      <c r="BS163" s="254"/>
      <c r="BT163" s="254"/>
      <c r="BU163" s="254"/>
      <c r="BV163" s="254"/>
      <c r="BW163" s="254"/>
      <c r="BX163" s="254"/>
      <c r="BY163" s="254"/>
      <c r="BZ163" s="254"/>
      <c r="CA163" s="254"/>
      <c r="CB163" s="254"/>
      <c r="CC163" s="254"/>
      <c r="CD163" s="254"/>
      <c r="CE163" s="254"/>
      <c r="CF163" s="254"/>
      <c r="CG163" s="254"/>
      <c r="CH163" s="254"/>
      <c r="CI163" s="254"/>
      <c r="CJ163" s="254"/>
      <c r="CK163" s="254"/>
      <c r="CL163" s="254"/>
      <c r="CM163" s="254"/>
      <c r="CN163" s="266"/>
      <c r="CO163" s="266"/>
      <c r="CP163" s="266"/>
      <c r="CQ163" s="268"/>
      <c r="CR163" s="254"/>
      <c r="CS163" s="254"/>
      <c r="CT163" s="254"/>
      <c r="CU163" s="254"/>
      <c r="CV163" s="254"/>
      <c r="CW163" s="254"/>
      <c r="CX163" s="258"/>
      <c r="CY163" s="258"/>
      <c r="CZ163" s="258"/>
      <c r="DA163" s="259"/>
    </row>
    <row r="164" spans="1:105" ht="11.25" customHeight="1">
      <c r="A164" s="253"/>
      <c r="B164" s="257"/>
      <c r="C164" s="254"/>
      <c r="D164" s="254"/>
      <c r="E164" s="254"/>
      <c r="F164" s="254"/>
      <c r="G164" s="254" t="s">
        <v>255</v>
      </c>
      <c r="H164" s="254"/>
      <c r="I164" s="254" t="s">
        <v>247</v>
      </c>
      <c r="J164" s="254" t="s">
        <v>245</v>
      </c>
      <c r="K164" s="254" t="str">
        <f>TEXT(60,"#,##0.#######")</f>
        <v>60.</v>
      </c>
      <c r="L164" s="254"/>
      <c r="M164" s="254" t="s">
        <v>73</v>
      </c>
      <c r="N164" s="254"/>
      <c r="O164" s="254" t="s">
        <v>284</v>
      </c>
      <c r="P164" s="254" t="s">
        <v>73</v>
      </c>
      <c r="Q164" s="254"/>
      <c r="R164" s="254" t="s">
        <v>283</v>
      </c>
      <c r="S164" s="254" t="s">
        <v>73</v>
      </c>
      <c r="T164" s="254"/>
      <c r="U164" s="254" t="s">
        <v>285</v>
      </c>
      <c r="V164" s="254" t="s">
        <v>246</v>
      </c>
      <c r="W164" s="254"/>
      <c r="X164" s="254" t="s">
        <v>260</v>
      </c>
      <c r="Y164" s="254"/>
      <c r="Z164" s="254"/>
      <c r="AA164" s="254"/>
      <c r="AB164" s="254"/>
      <c r="AC164" s="254"/>
      <c r="AD164" s="254" t="s">
        <v>296</v>
      </c>
      <c r="AE164" s="254"/>
      <c r="AF164" s="254"/>
      <c r="AG164" s="254"/>
      <c r="AH164" s="254" t="s">
        <v>247</v>
      </c>
      <c r="AI164" s="254"/>
      <c r="AJ164" s="254" t="str">
        <f>TEXT(ROUND((K164*V150*AZ128*BK148)/AP160,2),"#,##0.#######")</f>
        <v>20.68</v>
      </c>
      <c r="AK164" s="254"/>
      <c r="AL164" s="254"/>
      <c r="AM164" s="254"/>
      <c r="AN164" s="254"/>
      <c r="AO164" s="254"/>
      <c r="AP164" s="254"/>
      <c r="AQ164" s="254"/>
      <c r="AR164" s="254" t="s">
        <v>262</v>
      </c>
      <c r="AS164" s="254"/>
      <c r="AT164" s="254" t="s">
        <v>260</v>
      </c>
      <c r="AU164" s="254" t="s">
        <v>240</v>
      </c>
      <c r="AV164" s="254"/>
      <c r="AW164" s="254"/>
      <c r="AX164" s="254"/>
      <c r="AY164" s="254"/>
      <c r="AZ164" s="254"/>
      <c r="BA164" s="254"/>
      <c r="BB164" s="254"/>
      <c r="BC164" s="254"/>
      <c r="BD164" s="254"/>
      <c r="BE164" s="254"/>
      <c r="BF164" s="254"/>
      <c r="BG164" s="254"/>
      <c r="BH164" s="254"/>
      <c r="BI164" s="254"/>
      <c r="BJ164" s="254"/>
      <c r="BK164" s="254"/>
      <c r="BL164" s="254"/>
      <c r="BM164" s="254"/>
      <c r="BN164" s="254"/>
      <c r="BO164" s="254"/>
      <c r="BP164" s="254"/>
      <c r="BQ164" s="254"/>
      <c r="BR164" s="254"/>
      <c r="BS164" s="254"/>
      <c r="BT164" s="254"/>
      <c r="BU164" s="254"/>
      <c r="BV164" s="254"/>
      <c r="BW164" s="254"/>
      <c r="BX164" s="254"/>
      <c r="BY164" s="254"/>
      <c r="BZ164" s="254"/>
      <c r="CA164" s="254"/>
      <c r="CB164" s="254"/>
      <c r="CC164" s="254"/>
      <c r="CD164" s="254"/>
      <c r="CE164" s="254"/>
      <c r="CF164" s="254"/>
      <c r="CG164" s="254"/>
      <c r="CH164" s="254"/>
      <c r="CI164" s="254"/>
      <c r="CJ164" s="254"/>
      <c r="CK164" s="254"/>
      <c r="CL164" s="254"/>
      <c r="CM164" s="254"/>
      <c r="CN164" s="266"/>
      <c r="CO164" s="266"/>
      <c r="CP164" s="266"/>
      <c r="CQ164" s="268"/>
      <c r="CR164" s="254"/>
      <c r="CS164" s="254"/>
      <c r="CT164" s="254"/>
      <c r="CU164" s="254"/>
      <c r="CV164" s="254"/>
      <c r="CW164" s="254"/>
      <c r="CX164" s="258"/>
      <c r="CY164" s="258"/>
      <c r="CZ164" s="258"/>
      <c r="DA164" s="259"/>
    </row>
    <row r="165" spans="1:105" ht="11.25" customHeight="1">
      <c r="A165" s="253"/>
      <c r="B165" s="257"/>
      <c r="C165" s="254"/>
      <c r="D165" s="254"/>
      <c r="E165" s="254"/>
      <c r="F165" s="254"/>
      <c r="G165" s="254"/>
      <c r="H165" s="254"/>
      <c r="I165" s="254"/>
      <c r="J165" s="254"/>
      <c r="K165" s="254"/>
      <c r="L165" s="254"/>
      <c r="M165" s="254"/>
      <c r="N165" s="254"/>
      <c r="O165" s="254"/>
      <c r="P165" s="254"/>
      <c r="Q165" s="254"/>
      <c r="R165" s="254"/>
      <c r="S165" s="254"/>
      <c r="T165" s="254"/>
      <c r="U165" s="254"/>
      <c r="V165" s="254"/>
      <c r="W165" s="254"/>
      <c r="X165" s="254"/>
      <c r="Y165" s="254"/>
      <c r="Z165" s="254"/>
      <c r="AA165" s="254"/>
      <c r="AB165" s="254"/>
      <c r="AC165" s="254"/>
      <c r="AD165" s="254"/>
      <c r="AE165" s="254"/>
      <c r="AF165" s="254"/>
      <c r="AG165" s="254"/>
      <c r="AH165" s="254"/>
      <c r="AI165" s="254"/>
      <c r="AJ165" s="254"/>
      <c r="AK165" s="254"/>
      <c r="AL165" s="254"/>
      <c r="AM165" s="254"/>
      <c r="AN165" s="254"/>
      <c r="AO165" s="254"/>
      <c r="AP165" s="254"/>
      <c r="AQ165" s="254"/>
      <c r="AR165" s="254"/>
      <c r="AS165" s="254"/>
      <c r="AT165" s="254"/>
      <c r="AU165" s="254"/>
      <c r="AV165" s="254"/>
      <c r="AW165" s="254"/>
      <c r="AX165" s="254"/>
      <c r="AY165" s="254"/>
      <c r="AZ165" s="254"/>
      <c r="BA165" s="254"/>
      <c r="BB165" s="254"/>
      <c r="BC165" s="254"/>
      <c r="BD165" s="254"/>
      <c r="BE165" s="254"/>
      <c r="BF165" s="254"/>
      <c r="BG165" s="254"/>
      <c r="BH165" s="254"/>
      <c r="BI165" s="254"/>
      <c r="BJ165" s="254"/>
      <c r="BK165" s="254"/>
      <c r="BL165" s="254"/>
      <c r="BM165" s="254"/>
      <c r="BN165" s="254"/>
      <c r="BO165" s="254"/>
      <c r="BP165" s="254"/>
      <c r="BQ165" s="254"/>
      <c r="BR165" s="254"/>
      <c r="BS165" s="254"/>
      <c r="BT165" s="254"/>
      <c r="BU165" s="254"/>
      <c r="BV165" s="254"/>
      <c r="BW165" s="254"/>
      <c r="BX165" s="254"/>
      <c r="BY165" s="254"/>
      <c r="BZ165" s="254"/>
      <c r="CA165" s="254"/>
      <c r="CB165" s="254"/>
      <c r="CC165" s="254"/>
      <c r="CD165" s="254"/>
      <c r="CE165" s="254"/>
      <c r="CF165" s="254"/>
      <c r="CG165" s="254"/>
      <c r="CH165" s="254"/>
      <c r="CI165" s="254"/>
      <c r="CJ165" s="254"/>
      <c r="CK165" s="254"/>
      <c r="CL165" s="254"/>
      <c r="CM165" s="254"/>
      <c r="CN165" s="266"/>
      <c r="CO165" s="266"/>
      <c r="CP165" s="266"/>
      <c r="CQ165" s="268"/>
      <c r="CR165" s="254"/>
      <c r="CS165" s="254"/>
      <c r="CT165" s="254"/>
      <c r="CU165" s="254"/>
      <c r="CV165" s="254"/>
      <c r="CW165" s="254"/>
      <c r="CX165" s="258"/>
      <c r="CY165" s="258"/>
      <c r="CZ165" s="258"/>
      <c r="DA165" s="259"/>
    </row>
    <row r="166" spans="1:105">
      <c r="A166" s="253"/>
      <c r="B166" s="257"/>
      <c r="C166" s="254"/>
      <c r="D166" s="254"/>
      <c r="E166" s="254"/>
      <c r="F166" s="254"/>
      <c r="G166" s="254"/>
      <c r="H166" s="254" t="s">
        <v>44</v>
      </c>
      <c r="I166" s="254"/>
      <c r="J166" s="254"/>
      <c r="K166" s="254"/>
      <c r="L166" s="254"/>
      <c r="M166" s="254"/>
      <c r="N166" s="254"/>
      <c r="O166" s="254" t="s">
        <v>254</v>
      </c>
      <c r="P166" s="254"/>
      <c r="Q166" s="254"/>
      <c r="R166" s="627">
        <f>기계경비총괄표!F4</f>
        <v>56874</v>
      </c>
      <c r="S166" s="627"/>
      <c r="T166" s="254"/>
      <c r="U166" s="254"/>
      <c r="V166" s="254"/>
      <c r="W166" s="254"/>
      <c r="X166" s="254"/>
      <c r="Y166" s="254"/>
      <c r="Z166" s="254"/>
      <c r="AA166" s="254" t="s">
        <v>260</v>
      </c>
      <c r="AB166" s="254"/>
      <c r="AC166" s="621" t="str">
        <f>AJ164</f>
        <v>20.68</v>
      </c>
      <c r="AD166" s="621"/>
      <c r="AE166" s="254"/>
      <c r="AF166" s="254"/>
      <c r="AG166" s="254"/>
      <c r="AH166" s="254"/>
      <c r="AI166" s="254"/>
      <c r="AJ166" s="254"/>
      <c r="AK166" s="254" t="s">
        <v>247</v>
      </c>
      <c r="AL166" s="254"/>
      <c r="AM166" s="621">
        <f>TRUNC(R166/AC166,0)</f>
        <v>2750</v>
      </c>
      <c r="AN166" s="621"/>
      <c r="AO166" s="621"/>
      <c r="AP166" s="621"/>
      <c r="AQ166" s="254"/>
      <c r="AR166" s="254"/>
      <c r="AS166" s="254"/>
      <c r="AT166" s="254"/>
      <c r="AU166" s="254"/>
      <c r="AV166" s="254"/>
      <c r="AW166" s="254"/>
      <c r="AX166" s="254"/>
      <c r="AY166" s="254"/>
      <c r="AZ166" s="254"/>
      <c r="BA166" s="254"/>
      <c r="BB166" s="254"/>
      <c r="BC166" s="254"/>
      <c r="BD166" s="254"/>
      <c r="BE166" s="254"/>
      <c r="BF166" s="254"/>
      <c r="BG166" s="254"/>
      <c r="BH166" s="254"/>
      <c r="BI166" s="254"/>
      <c r="BJ166" s="254"/>
      <c r="BK166" s="254"/>
      <c r="BL166" s="254"/>
      <c r="BM166" s="254"/>
      <c r="BN166" s="254"/>
      <c r="BO166" s="254"/>
      <c r="BP166" s="254"/>
      <c r="BQ166" s="254"/>
      <c r="BR166" s="254"/>
      <c r="BS166" s="254"/>
      <c r="BT166" s="254"/>
      <c r="BU166" s="254"/>
      <c r="BV166" s="254"/>
      <c r="BW166" s="254"/>
      <c r="BX166" s="254"/>
      <c r="BY166" s="254"/>
      <c r="BZ166" s="254"/>
      <c r="CA166" s="254"/>
      <c r="CB166" s="254"/>
      <c r="CC166" s="254"/>
      <c r="CD166" s="254"/>
      <c r="CE166" s="254"/>
      <c r="CF166" s="254"/>
      <c r="CG166" s="254"/>
      <c r="CH166" s="254"/>
      <c r="CI166" s="254"/>
      <c r="CJ166" s="254"/>
      <c r="CK166" s="254"/>
      <c r="CL166" s="254"/>
      <c r="CM166" s="254"/>
      <c r="CN166" s="266"/>
      <c r="CO166" s="266"/>
      <c r="CP166" s="266"/>
      <c r="CQ166" s="268"/>
      <c r="CR166" s="254"/>
      <c r="CS166" s="254"/>
      <c r="CT166" s="254"/>
      <c r="CU166" s="254"/>
      <c r="CV166" s="254"/>
      <c r="CW166" s="254"/>
      <c r="CX166" s="258"/>
      <c r="CY166" s="258"/>
      <c r="CZ166" s="258"/>
      <c r="DA166" s="259"/>
    </row>
    <row r="167" spans="1:105">
      <c r="A167" s="253"/>
      <c r="B167" s="257"/>
      <c r="C167" s="254"/>
      <c r="D167" s="254"/>
      <c r="E167" s="254"/>
      <c r="F167" s="254"/>
      <c r="G167" s="254"/>
      <c r="H167" s="254" t="s">
        <v>45</v>
      </c>
      <c r="I167" s="254"/>
      <c r="J167" s="254"/>
      <c r="K167" s="254"/>
      <c r="L167" s="254"/>
      <c r="M167" s="254"/>
      <c r="N167" s="254"/>
      <c r="O167" s="254" t="s">
        <v>254</v>
      </c>
      <c r="P167" s="254"/>
      <c r="Q167" s="254"/>
      <c r="R167" s="627">
        <f>기계경비총괄표!G4</f>
        <v>25912</v>
      </c>
      <c r="S167" s="627"/>
      <c r="T167" s="254"/>
      <c r="U167" s="254"/>
      <c r="V167" s="254"/>
      <c r="W167" s="254"/>
      <c r="X167" s="254"/>
      <c r="Y167" s="254"/>
      <c r="Z167" s="254"/>
      <c r="AA167" s="254" t="s">
        <v>260</v>
      </c>
      <c r="AB167" s="254"/>
      <c r="AC167" s="621" t="str">
        <f>AJ164</f>
        <v>20.68</v>
      </c>
      <c r="AD167" s="621"/>
      <c r="AE167" s="254"/>
      <c r="AF167" s="254"/>
      <c r="AG167" s="254"/>
      <c r="AH167" s="254"/>
      <c r="AI167" s="254"/>
      <c r="AJ167" s="254"/>
      <c r="AK167" s="254" t="s">
        <v>247</v>
      </c>
      <c r="AL167" s="254"/>
      <c r="AM167" s="621">
        <f>TRUNC(R167/AC167,0)</f>
        <v>1252</v>
      </c>
      <c r="AN167" s="621"/>
      <c r="AO167" s="621"/>
      <c r="AP167" s="621"/>
      <c r="AQ167" s="254"/>
      <c r="AR167" s="254"/>
      <c r="AS167" s="254"/>
      <c r="AT167" s="254"/>
      <c r="AU167" s="254"/>
      <c r="AV167" s="254"/>
      <c r="AW167" s="254"/>
      <c r="AX167" s="254"/>
      <c r="AY167" s="254"/>
      <c r="AZ167" s="254"/>
      <c r="BA167" s="254"/>
      <c r="BB167" s="254"/>
      <c r="BC167" s="254"/>
      <c r="BD167" s="254"/>
      <c r="BE167" s="254"/>
      <c r="BF167" s="254"/>
      <c r="BG167" s="254"/>
      <c r="BH167" s="254"/>
      <c r="BI167" s="254"/>
      <c r="BJ167" s="254"/>
      <c r="BK167" s="254"/>
      <c r="BL167" s="254"/>
      <c r="BM167" s="254"/>
      <c r="BN167" s="254"/>
      <c r="BO167" s="254"/>
      <c r="BP167" s="254"/>
      <c r="BQ167" s="254"/>
      <c r="BR167" s="254"/>
      <c r="BS167" s="254"/>
      <c r="BT167" s="254"/>
      <c r="BU167" s="254"/>
      <c r="BV167" s="254"/>
      <c r="BW167" s="254"/>
      <c r="BX167" s="254"/>
      <c r="BY167" s="254"/>
      <c r="BZ167" s="254"/>
      <c r="CA167" s="254"/>
      <c r="CB167" s="254"/>
      <c r="CC167" s="254"/>
      <c r="CD167" s="254"/>
      <c r="CE167" s="254"/>
      <c r="CF167" s="254"/>
      <c r="CG167" s="254"/>
      <c r="CH167" s="254"/>
      <c r="CI167" s="254"/>
      <c r="CJ167" s="254"/>
      <c r="CK167" s="254"/>
      <c r="CL167" s="254"/>
      <c r="CM167" s="254"/>
      <c r="CN167" s="266"/>
      <c r="CO167" s="266"/>
      <c r="CP167" s="266"/>
      <c r="CQ167" s="268"/>
      <c r="CR167" s="254"/>
      <c r="CS167" s="254"/>
      <c r="CT167" s="254"/>
      <c r="CU167" s="254"/>
      <c r="CV167" s="254"/>
      <c r="CW167" s="254"/>
      <c r="CX167" s="258"/>
      <c r="CY167" s="258"/>
      <c r="CZ167" s="258"/>
      <c r="DA167" s="259"/>
    </row>
    <row r="168" spans="1:105">
      <c r="A168" s="253"/>
      <c r="B168" s="257"/>
      <c r="C168" s="254"/>
      <c r="D168" s="254"/>
      <c r="E168" s="254"/>
      <c r="F168" s="254"/>
      <c r="G168" s="254"/>
      <c r="H168" s="254" t="s">
        <v>379</v>
      </c>
      <c r="I168" s="254"/>
      <c r="J168" s="254"/>
      <c r="K168" s="254"/>
      <c r="L168" s="254"/>
      <c r="M168" s="254"/>
      <c r="N168" s="254"/>
      <c r="O168" s="254" t="s">
        <v>254</v>
      </c>
      <c r="P168" s="254"/>
      <c r="Q168" s="254"/>
      <c r="R168" s="627">
        <f>기계경비총괄표!H4</f>
        <v>20045</v>
      </c>
      <c r="S168" s="627"/>
      <c r="T168" s="254"/>
      <c r="U168" s="254"/>
      <c r="V168" s="254"/>
      <c r="W168" s="254"/>
      <c r="X168" s="254"/>
      <c r="Y168" s="254"/>
      <c r="Z168" s="254"/>
      <c r="AA168" s="254" t="s">
        <v>260</v>
      </c>
      <c r="AB168" s="254"/>
      <c r="AC168" s="621" t="str">
        <f>AJ164</f>
        <v>20.68</v>
      </c>
      <c r="AD168" s="621"/>
      <c r="AE168" s="254"/>
      <c r="AF168" s="254"/>
      <c r="AG168" s="254"/>
      <c r="AH168" s="254"/>
      <c r="AI168" s="254"/>
      <c r="AJ168" s="254"/>
      <c r="AK168" s="254" t="s">
        <v>247</v>
      </c>
      <c r="AL168" s="254"/>
      <c r="AM168" s="621">
        <f>TRUNC(R168/AC168,0)</f>
        <v>969</v>
      </c>
      <c r="AN168" s="621"/>
      <c r="AO168" s="621"/>
      <c r="AP168" s="621"/>
      <c r="AQ168" s="254"/>
      <c r="AR168" s="254"/>
      <c r="AS168" s="254"/>
      <c r="AT168" s="254"/>
      <c r="AU168" s="254"/>
      <c r="AV168" s="254"/>
      <c r="AW168" s="254"/>
      <c r="AX168" s="254"/>
      <c r="AY168" s="254"/>
      <c r="AZ168" s="254"/>
      <c r="BA168" s="254"/>
      <c r="BB168" s="254"/>
      <c r="BC168" s="254"/>
      <c r="BD168" s="254"/>
      <c r="BE168" s="254"/>
      <c r="BF168" s="254"/>
      <c r="BG168" s="254"/>
      <c r="BH168" s="254"/>
      <c r="BI168" s="254"/>
      <c r="BJ168" s="254"/>
      <c r="BK168" s="254"/>
      <c r="BL168" s="254"/>
      <c r="BM168" s="254"/>
      <c r="BN168" s="254"/>
      <c r="BO168" s="254"/>
      <c r="BP168" s="254"/>
      <c r="BQ168" s="254"/>
      <c r="BR168" s="254"/>
      <c r="BS168" s="254"/>
      <c r="BT168" s="254"/>
      <c r="BU168" s="254"/>
      <c r="BV168" s="254"/>
      <c r="BW168" s="254"/>
      <c r="BX168" s="254"/>
      <c r="BY168" s="254"/>
      <c r="BZ168" s="254"/>
      <c r="CA168" s="254"/>
      <c r="CB168" s="254"/>
      <c r="CC168" s="254"/>
      <c r="CD168" s="254"/>
      <c r="CE168" s="254"/>
      <c r="CF168" s="254"/>
      <c r="CG168" s="254"/>
      <c r="CH168" s="254"/>
      <c r="CI168" s="254"/>
      <c r="CJ168" s="254"/>
      <c r="CK168" s="254"/>
      <c r="CL168" s="254"/>
      <c r="CM168" s="254"/>
      <c r="CN168" s="266"/>
      <c r="CO168" s="266"/>
      <c r="CP168" s="266"/>
      <c r="CQ168" s="268"/>
      <c r="CR168" s="254"/>
      <c r="CS168" s="254"/>
      <c r="CT168" s="254"/>
      <c r="CU168" s="254"/>
      <c r="CV168" s="254"/>
      <c r="CW168" s="254"/>
      <c r="CX168" s="258"/>
      <c r="CY168" s="258"/>
      <c r="CZ168" s="258"/>
      <c r="DA168" s="259"/>
    </row>
    <row r="169" spans="1:105">
      <c r="A169" s="253"/>
      <c r="B169" s="257"/>
      <c r="C169" s="254"/>
      <c r="D169" s="254"/>
      <c r="E169" s="254"/>
      <c r="F169" s="254"/>
      <c r="G169" s="254"/>
      <c r="H169" s="254" t="s">
        <v>257</v>
      </c>
      <c r="I169" s="254"/>
      <c r="J169" s="254"/>
      <c r="K169" s="254"/>
      <c r="L169" s="254" t="s">
        <v>258</v>
      </c>
      <c r="M169" s="254"/>
      <c r="N169" s="254"/>
      <c r="O169" s="254" t="s">
        <v>254</v>
      </c>
      <c r="P169" s="254"/>
      <c r="Q169" s="254"/>
      <c r="R169" s="254"/>
      <c r="S169" s="254"/>
      <c r="T169" s="254"/>
      <c r="U169" s="254"/>
      <c r="V169" s="254"/>
      <c r="W169" s="254"/>
      <c r="X169" s="254"/>
      <c r="Y169" s="254"/>
      <c r="Z169" s="254"/>
      <c r="AA169" s="254"/>
      <c r="AB169" s="254"/>
      <c r="AC169" s="254"/>
      <c r="AD169" s="254"/>
      <c r="AE169" s="254"/>
      <c r="AF169" s="254"/>
      <c r="AG169" s="254"/>
      <c r="AH169" s="254"/>
      <c r="AI169" s="254"/>
      <c r="AJ169" s="254"/>
      <c r="AK169" s="254" t="s">
        <v>360</v>
      </c>
      <c r="AL169" s="254"/>
      <c r="AM169" s="621">
        <f>SUM(AM166:AP168)</f>
        <v>4971</v>
      </c>
      <c r="AN169" s="621"/>
      <c r="AO169" s="621"/>
      <c r="AP169" s="621"/>
      <c r="AQ169" s="254"/>
      <c r="AR169" s="254"/>
      <c r="AS169" s="254"/>
      <c r="AT169" s="254"/>
      <c r="AU169" s="254"/>
      <c r="AV169" s="254"/>
      <c r="AW169" s="254"/>
      <c r="AX169" s="254"/>
      <c r="AY169" s="254"/>
      <c r="AZ169" s="254"/>
      <c r="BA169" s="254"/>
      <c r="BB169" s="254"/>
      <c r="BC169" s="254"/>
      <c r="BD169" s="254"/>
      <c r="BE169" s="254"/>
      <c r="BF169" s="254"/>
      <c r="BG169" s="254"/>
      <c r="BH169" s="254"/>
      <c r="BI169" s="254"/>
      <c r="BJ169" s="254"/>
      <c r="BK169" s="254"/>
      <c r="BL169" s="254"/>
      <c r="BM169" s="254"/>
      <c r="BN169" s="254"/>
      <c r="BO169" s="254"/>
      <c r="BP169" s="254"/>
      <c r="BQ169" s="254"/>
      <c r="BR169" s="254"/>
      <c r="BS169" s="254"/>
      <c r="BT169" s="254"/>
      <c r="BU169" s="254"/>
      <c r="BV169" s="254"/>
      <c r="BW169" s="254"/>
      <c r="BX169" s="254"/>
      <c r="BY169" s="254"/>
      <c r="BZ169" s="254"/>
      <c r="CA169" s="254"/>
      <c r="CB169" s="254"/>
      <c r="CC169" s="254"/>
      <c r="CD169" s="254"/>
      <c r="CE169" s="254"/>
      <c r="CF169" s="254"/>
      <c r="CG169" s="254"/>
      <c r="CH169" s="254"/>
      <c r="CI169" s="254"/>
      <c r="CJ169" s="254"/>
      <c r="CK169" s="254"/>
      <c r="CL169" s="254"/>
      <c r="CM169" s="254"/>
      <c r="CN169" s="266">
        <f>SUM(CO169:CQ169)</f>
        <v>4971</v>
      </c>
      <c r="CO169" s="266">
        <f>AM166</f>
        <v>2750</v>
      </c>
      <c r="CP169" s="266">
        <f>AM167</f>
        <v>1252</v>
      </c>
      <c r="CQ169" s="268">
        <f>AM168</f>
        <v>969</v>
      </c>
      <c r="CR169" s="254"/>
      <c r="CS169" s="254"/>
      <c r="CT169" s="254"/>
      <c r="CU169" s="254"/>
      <c r="CV169" s="254"/>
      <c r="CW169" s="254"/>
      <c r="CX169" s="258">
        <f>CY169+CZ169+DA169</f>
        <v>3719</v>
      </c>
      <c r="CY169" s="258" t="str">
        <f>TEXT(AM166,"#,###.0")</f>
        <v>2,750.0</v>
      </c>
      <c r="CZ169" s="258" t="str">
        <f>TEXT(AS167,"#,###.0")</f>
        <v>.0</v>
      </c>
      <c r="DA169" s="259" t="str">
        <f>TEXT(AM168,"#,###.0")</f>
        <v>969.0</v>
      </c>
    </row>
    <row r="170" spans="1:105">
      <c r="A170" s="253"/>
      <c r="B170" s="257"/>
      <c r="C170" s="254"/>
      <c r="D170" s="254"/>
      <c r="E170" s="254"/>
      <c r="F170" s="254"/>
      <c r="G170" s="254"/>
      <c r="H170" s="254"/>
      <c r="I170" s="254"/>
      <c r="J170" s="254"/>
      <c r="K170" s="254"/>
      <c r="L170" s="254"/>
      <c r="M170" s="254"/>
      <c r="N170" s="254"/>
      <c r="O170" s="254"/>
      <c r="P170" s="254"/>
      <c r="Q170" s="254"/>
      <c r="R170" s="254"/>
      <c r="S170" s="254"/>
      <c r="T170" s="254"/>
      <c r="U170" s="254"/>
      <c r="V170" s="254"/>
      <c r="W170" s="254"/>
      <c r="X170" s="254"/>
      <c r="Y170" s="254"/>
      <c r="Z170" s="254"/>
      <c r="AA170" s="254"/>
      <c r="AB170" s="254"/>
      <c r="AC170" s="254"/>
      <c r="AD170" s="254"/>
      <c r="AE170" s="254"/>
      <c r="AF170" s="254"/>
      <c r="AG170" s="254"/>
      <c r="AH170" s="254"/>
      <c r="AI170" s="254"/>
      <c r="AJ170" s="254"/>
      <c r="AK170" s="254"/>
      <c r="AL170" s="254"/>
      <c r="AM170" s="254"/>
      <c r="AN170" s="254"/>
      <c r="AO170" s="254"/>
      <c r="AP170" s="254"/>
      <c r="AQ170" s="254"/>
      <c r="AR170" s="254"/>
      <c r="AS170" s="254"/>
      <c r="AT170" s="254"/>
      <c r="AU170" s="254"/>
      <c r="AV170" s="254"/>
      <c r="AW170" s="254"/>
      <c r="AX170" s="254"/>
      <c r="AY170" s="254"/>
      <c r="AZ170" s="254"/>
      <c r="BA170" s="254"/>
      <c r="BB170" s="254"/>
      <c r="BC170" s="254"/>
      <c r="BD170" s="254"/>
      <c r="BE170" s="254"/>
      <c r="BF170" s="254"/>
      <c r="BG170" s="254"/>
      <c r="BH170" s="254"/>
      <c r="BI170" s="254"/>
      <c r="BJ170" s="254"/>
      <c r="BK170" s="254"/>
      <c r="BL170" s="254"/>
      <c r="BM170" s="254"/>
      <c r="BN170" s="254"/>
      <c r="BO170" s="254"/>
      <c r="BP170" s="254"/>
      <c r="BQ170" s="254"/>
      <c r="BR170" s="254"/>
      <c r="BS170" s="254"/>
      <c r="BT170" s="254"/>
      <c r="BU170" s="254"/>
      <c r="BV170" s="254"/>
      <c r="BW170" s="254"/>
      <c r="BX170" s="254"/>
      <c r="BY170" s="254"/>
      <c r="BZ170" s="254"/>
      <c r="CA170" s="254"/>
      <c r="CB170" s="254"/>
      <c r="CC170" s="254"/>
      <c r="CD170" s="254"/>
      <c r="CE170" s="254"/>
      <c r="CF170" s="254"/>
      <c r="CG170" s="254"/>
      <c r="CH170" s="254"/>
      <c r="CI170" s="254"/>
      <c r="CJ170" s="254"/>
      <c r="CK170" s="254"/>
      <c r="CL170" s="254"/>
      <c r="CM170" s="254"/>
      <c r="CN170" s="266"/>
      <c r="CO170" s="266"/>
      <c r="CP170" s="266"/>
      <c r="CQ170" s="268"/>
      <c r="CR170" s="254"/>
      <c r="CS170" s="254"/>
      <c r="CT170" s="254"/>
      <c r="CU170" s="254"/>
      <c r="CV170" s="254"/>
      <c r="CW170" s="254"/>
      <c r="CX170" s="258"/>
      <c r="CY170" s="258"/>
      <c r="CZ170" s="258"/>
      <c r="DA170" s="259"/>
    </row>
    <row r="171" spans="1:105" s="218" customFormat="1">
      <c r="A171" s="260"/>
      <c r="B171" s="261"/>
      <c r="C171" s="262"/>
      <c r="D171" s="262"/>
      <c r="E171" s="262" t="s">
        <v>253</v>
      </c>
      <c r="F171" s="262"/>
      <c r="G171" s="262"/>
      <c r="H171" s="262" t="s">
        <v>324</v>
      </c>
      <c r="I171" s="262"/>
      <c r="J171" s="262"/>
      <c r="K171" s="262"/>
      <c r="L171" s="262"/>
      <c r="M171" s="262"/>
      <c r="N171" s="262"/>
      <c r="O171" s="262"/>
      <c r="P171" s="262"/>
      <c r="Q171" s="262"/>
      <c r="R171" s="262"/>
      <c r="S171" s="262" t="s">
        <v>254</v>
      </c>
      <c r="T171" s="262"/>
      <c r="U171" s="262" t="s">
        <v>308</v>
      </c>
      <c r="V171" s="262"/>
      <c r="W171" s="262"/>
      <c r="X171" s="262"/>
      <c r="Y171" s="262"/>
      <c r="Z171" s="262"/>
      <c r="AA171" s="262"/>
      <c r="AB171" s="262"/>
      <c r="AC171" s="262"/>
      <c r="AD171" s="262"/>
      <c r="AE171" s="262"/>
      <c r="AF171" s="262"/>
      <c r="AG171" s="262"/>
      <c r="AH171" s="262"/>
      <c r="AI171" s="262"/>
      <c r="AJ171" s="262"/>
      <c r="AK171" s="262"/>
      <c r="AL171" s="262"/>
      <c r="AM171" s="262"/>
      <c r="AN171" s="262"/>
      <c r="AO171" s="262"/>
      <c r="AP171" s="262" t="s">
        <v>309</v>
      </c>
      <c r="AQ171" s="262"/>
      <c r="AR171" s="262"/>
      <c r="AS171" s="262"/>
      <c r="AT171" s="262"/>
      <c r="AU171" s="262"/>
      <c r="AV171" s="262"/>
      <c r="AW171" s="262"/>
      <c r="AX171" s="262"/>
      <c r="AY171" s="262"/>
      <c r="AZ171" s="262" t="s">
        <v>245</v>
      </c>
      <c r="BA171" s="262" t="s">
        <v>169</v>
      </c>
      <c r="BB171" s="262" t="s">
        <v>260</v>
      </c>
      <c r="BC171" s="262" t="s">
        <v>173</v>
      </c>
      <c r="BD171" s="262" t="s">
        <v>264</v>
      </c>
      <c r="BE171" s="262"/>
      <c r="BF171" s="262"/>
      <c r="BG171" s="262"/>
      <c r="BH171" s="262" t="s">
        <v>246</v>
      </c>
      <c r="BI171" s="262"/>
      <c r="BJ171" s="262"/>
      <c r="BK171" s="262"/>
      <c r="BL171" s="262"/>
      <c r="BM171" s="262"/>
      <c r="BN171" s="262"/>
      <c r="BO171" s="262"/>
      <c r="BP171" s="262"/>
      <c r="BQ171" s="262"/>
      <c r="BR171" s="262"/>
      <c r="BS171" s="262"/>
      <c r="BT171" s="262"/>
      <c r="BU171" s="262"/>
      <c r="BV171" s="262"/>
      <c r="BW171" s="262"/>
      <c r="BX171" s="262"/>
      <c r="BY171" s="262"/>
      <c r="BZ171" s="262"/>
      <c r="CA171" s="262"/>
      <c r="CB171" s="262"/>
      <c r="CC171" s="262"/>
      <c r="CD171" s="262"/>
      <c r="CE171" s="262"/>
      <c r="CF171" s="262"/>
      <c r="CG171" s="262"/>
      <c r="CH171" s="262"/>
      <c r="CI171" s="262"/>
      <c r="CJ171" s="262"/>
      <c r="CK171" s="262"/>
      <c r="CL171" s="262"/>
      <c r="CM171" s="262"/>
      <c r="CN171" s="267"/>
      <c r="CO171" s="267"/>
      <c r="CP171" s="267"/>
      <c r="CQ171" s="269"/>
      <c r="CR171" s="262"/>
      <c r="CS171" s="262"/>
      <c r="CT171" s="262"/>
      <c r="CU171" s="262"/>
      <c r="CV171" s="262"/>
      <c r="CW171" s="262"/>
      <c r="CX171" s="263"/>
      <c r="CY171" s="263"/>
      <c r="CZ171" s="263"/>
      <c r="DA171" s="264"/>
    </row>
    <row r="172" spans="1:105">
      <c r="A172" s="253"/>
      <c r="B172" s="257"/>
      <c r="C172" s="254"/>
      <c r="D172" s="254"/>
      <c r="E172" s="254"/>
      <c r="F172" s="254"/>
      <c r="G172" s="254"/>
      <c r="H172" s="254"/>
      <c r="I172" s="254"/>
      <c r="J172" s="254"/>
      <c r="K172" s="254"/>
      <c r="L172" s="254"/>
      <c r="M172" s="254"/>
      <c r="N172" s="254"/>
      <c r="O172" s="254"/>
      <c r="P172" s="254"/>
      <c r="Q172" s="254"/>
      <c r="R172" s="254"/>
      <c r="S172" s="254"/>
      <c r="T172" s="254"/>
      <c r="U172" s="254"/>
      <c r="V172" s="254"/>
      <c r="W172" s="254"/>
      <c r="X172" s="254"/>
      <c r="Y172" s="254"/>
      <c r="Z172" s="254"/>
      <c r="AA172" s="254"/>
      <c r="AB172" s="254"/>
      <c r="AC172" s="254"/>
      <c r="AD172" s="254"/>
      <c r="AE172" s="254"/>
      <c r="AF172" s="254"/>
      <c r="AG172" s="254"/>
      <c r="AH172" s="254"/>
      <c r="AI172" s="254"/>
      <c r="AJ172" s="254"/>
      <c r="AK172" s="254"/>
      <c r="AL172" s="254"/>
      <c r="AM172" s="254"/>
      <c r="AN172" s="254"/>
      <c r="AO172" s="254"/>
      <c r="AP172" s="254"/>
      <c r="AQ172" s="254"/>
      <c r="AR172" s="254"/>
      <c r="AS172" s="254"/>
      <c r="AT172" s="254"/>
      <c r="AU172" s="254"/>
      <c r="AV172" s="254"/>
      <c r="AW172" s="254"/>
      <c r="AX172" s="254"/>
      <c r="AY172" s="254"/>
      <c r="AZ172" s="254"/>
      <c r="BA172" s="254"/>
      <c r="BB172" s="254"/>
      <c r="BC172" s="254"/>
      <c r="BD172" s="254"/>
      <c r="BE172" s="254"/>
      <c r="BF172" s="254"/>
      <c r="BG172" s="254"/>
      <c r="BH172" s="254"/>
      <c r="BI172" s="254"/>
      <c r="BJ172" s="254"/>
      <c r="BK172" s="254"/>
      <c r="BL172" s="254"/>
      <c r="BM172" s="254"/>
      <c r="BN172" s="254"/>
      <c r="BO172" s="254"/>
      <c r="BP172" s="254"/>
      <c r="BQ172" s="254"/>
      <c r="BR172" s="254"/>
      <c r="BS172" s="254"/>
      <c r="BT172" s="254"/>
      <c r="BU172" s="254"/>
      <c r="BV172" s="254"/>
      <c r="BW172" s="254"/>
      <c r="BX172" s="254"/>
      <c r="BY172" s="254"/>
      <c r="BZ172" s="254"/>
      <c r="CA172" s="254"/>
      <c r="CB172" s="254"/>
      <c r="CC172" s="254"/>
      <c r="CD172" s="254"/>
      <c r="CE172" s="254"/>
      <c r="CF172" s="254"/>
      <c r="CG172" s="254"/>
      <c r="CH172" s="254"/>
      <c r="CI172" s="254"/>
      <c r="CJ172" s="254"/>
      <c r="CK172" s="254"/>
      <c r="CL172" s="254"/>
      <c r="CM172" s="254"/>
      <c r="CN172" s="266"/>
      <c r="CO172" s="266"/>
      <c r="CP172" s="266"/>
      <c r="CQ172" s="268"/>
      <c r="CR172" s="254"/>
      <c r="CS172" s="254"/>
      <c r="CT172" s="254"/>
      <c r="CU172" s="254"/>
      <c r="CV172" s="254"/>
      <c r="CW172" s="254"/>
      <c r="CX172" s="258"/>
      <c r="CY172" s="258"/>
      <c r="CZ172" s="258"/>
      <c r="DA172" s="259"/>
    </row>
    <row r="173" spans="1:105">
      <c r="A173" s="253"/>
      <c r="B173" s="257"/>
      <c r="C173" s="254"/>
      <c r="D173" s="254"/>
      <c r="E173" s="254"/>
      <c r="F173" s="254"/>
      <c r="G173" s="254" t="s">
        <v>266</v>
      </c>
      <c r="H173" s="254"/>
      <c r="I173" s="254" t="s">
        <v>247</v>
      </c>
      <c r="J173" s="254"/>
      <c r="K173" s="621">
        <v>20</v>
      </c>
      <c r="L173" s="621"/>
      <c r="M173" s="254"/>
      <c r="N173" s="254"/>
      <c r="O173" s="254" t="s">
        <v>261</v>
      </c>
      <c r="P173" s="254"/>
      <c r="Q173" s="254" t="s">
        <v>281</v>
      </c>
      <c r="R173" s="254"/>
      <c r="S173" s="254"/>
      <c r="T173" s="254"/>
      <c r="U173" s="254"/>
      <c r="V173" s="254" t="s">
        <v>285</v>
      </c>
      <c r="W173" s="254"/>
      <c r="X173" s="254" t="s">
        <v>247</v>
      </c>
      <c r="Y173" s="254"/>
      <c r="Z173" s="621" t="str">
        <f>TEXT(0.7,"#,##0.#######")</f>
        <v>0.7</v>
      </c>
      <c r="AA173" s="621"/>
      <c r="AB173" s="254"/>
      <c r="AC173" s="254"/>
      <c r="AD173" s="254"/>
      <c r="AE173" s="254"/>
      <c r="AF173" s="254"/>
      <c r="AG173" s="254"/>
      <c r="AH173" s="254" t="s">
        <v>283</v>
      </c>
      <c r="AI173" s="254"/>
      <c r="AJ173" s="254" t="s">
        <v>247</v>
      </c>
      <c r="AK173" s="254"/>
      <c r="AL173" s="254" t="str">
        <f>TEXT(1,"#,##0.#######")</f>
        <v>1.</v>
      </c>
      <c r="AM173" s="254" t="s">
        <v>260</v>
      </c>
      <c r="AN173" s="621">
        <v>1.1499999999999999</v>
      </c>
      <c r="AO173" s="621"/>
      <c r="AP173" s="254"/>
      <c r="AQ173" s="254"/>
      <c r="AR173" s="254"/>
      <c r="AS173" s="254" t="s">
        <v>247</v>
      </c>
      <c r="AT173" s="254"/>
      <c r="AU173" s="254" t="str">
        <f>TEXT(ROUND(AL173/AN173,2),"#,##0.#######")</f>
        <v>0.87</v>
      </c>
      <c r="AV173" s="254"/>
      <c r="AW173" s="254"/>
      <c r="AX173" s="254"/>
      <c r="AY173" s="254"/>
      <c r="AZ173" s="254"/>
      <c r="BA173" s="254"/>
      <c r="BB173" s="254"/>
      <c r="BC173" s="254"/>
      <c r="BD173" s="254"/>
      <c r="BE173" s="254"/>
      <c r="BF173" s="254"/>
      <c r="BG173" s="254"/>
      <c r="BH173" s="254"/>
      <c r="BI173" s="254"/>
      <c r="BJ173" s="254"/>
      <c r="BK173" s="254"/>
      <c r="BL173" s="254"/>
      <c r="BM173" s="254"/>
      <c r="BN173" s="254"/>
      <c r="BO173" s="254"/>
      <c r="BP173" s="254"/>
      <c r="BQ173" s="254"/>
      <c r="BR173" s="254"/>
      <c r="BS173" s="254"/>
      <c r="BT173" s="254"/>
      <c r="BU173" s="254"/>
      <c r="BV173" s="254"/>
      <c r="BW173" s="254"/>
      <c r="BX173" s="254"/>
      <c r="BY173" s="254"/>
      <c r="BZ173" s="254"/>
      <c r="CA173" s="254"/>
      <c r="CB173" s="254"/>
      <c r="CC173" s="254"/>
      <c r="CD173" s="254"/>
      <c r="CE173" s="254"/>
      <c r="CF173" s="254"/>
      <c r="CG173" s="254"/>
      <c r="CH173" s="254"/>
      <c r="CI173" s="254"/>
      <c r="CJ173" s="254"/>
      <c r="CK173" s="254"/>
      <c r="CL173" s="254"/>
      <c r="CM173" s="254"/>
      <c r="CN173" s="266"/>
      <c r="CO173" s="266"/>
      <c r="CP173" s="266"/>
      <c r="CQ173" s="268"/>
      <c r="CR173" s="254"/>
      <c r="CS173" s="254"/>
      <c r="CT173" s="254"/>
      <c r="CU173" s="254"/>
      <c r="CV173" s="254"/>
      <c r="CW173" s="254"/>
      <c r="CX173" s="258"/>
      <c r="CY173" s="258"/>
      <c r="CZ173" s="258"/>
      <c r="DA173" s="259"/>
    </row>
    <row r="174" spans="1:105">
      <c r="A174" s="253"/>
      <c r="B174" s="257"/>
      <c r="C174" s="254"/>
      <c r="D174" s="254"/>
      <c r="E174" s="254"/>
      <c r="F174" s="254"/>
      <c r="G174" s="254"/>
      <c r="H174" s="254"/>
      <c r="I174" s="254"/>
      <c r="J174" s="254"/>
      <c r="K174" s="254"/>
      <c r="L174" s="254"/>
      <c r="M174" s="254"/>
      <c r="N174" s="254"/>
      <c r="O174" s="254"/>
      <c r="P174" s="254"/>
      <c r="Q174" s="254"/>
      <c r="R174" s="254"/>
      <c r="S174" s="254"/>
      <c r="T174" s="254"/>
      <c r="U174" s="254"/>
      <c r="V174" s="254"/>
      <c r="W174" s="254"/>
      <c r="X174" s="254"/>
      <c r="Y174" s="254"/>
      <c r="Z174" s="254"/>
      <c r="AA174" s="254"/>
      <c r="AB174" s="254"/>
      <c r="AC174" s="254"/>
      <c r="AD174" s="254"/>
      <c r="AE174" s="254"/>
      <c r="AF174" s="254"/>
      <c r="AG174" s="254"/>
      <c r="AH174" s="254"/>
      <c r="AI174" s="254"/>
      <c r="AJ174" s="254"/>
      <c r="AK174" s="254"/>
      <c r="AL174" s="254"/>
      <c r="AM174" s="254"/>
      <c r="AN174" s="254"/>
      <c r="AO174" s="254"/>
      <c r="AP174" s="254"/>
      <c r="AQ174" s="254"/>
      <c r="AR174" s="254"/>
      <c r="AS174" s="254"/>
      <c r="AT174" s="254"/>
      <c r="AU174" s="254"/>
      <c r="AV174" s="254"/>
      <c r="AW174" s="254"/>
      <c r="AX174" s="254"/>
      <c r="AY174" s="254"/>
      <c r="AZ174" s="254"/>
      <c r="BA174" s="254"/>
      <c r="BB174" s="254"/>
      <c r="BC174" s="254"/>
      <c r="BD174" s="254"/>
      <c r="BE174" s="254"/>
      <c r="BF174" s="254"/>
      <c r="BG174" s="254"/>
      <c r="BH174" s="254"/>
      <c r="BI174" s="254"/>
      <c r="BJ174" s="254"/>
      <c r="BK174" s="254"/>
      <c r="BL174" s="254"/>
      <c r="BM174" s="254"/>
      <c r="BN174" s="254"/>
      <c r="BO174" s="254"/>
      <c r="BP174" s="254"/>
      <c r="BQ174" s="254"/>
      <c r="BR174" s="254"/>
      <c r="BS174" s="254"/>
      <c r="BT174" s="254"/>
      <c r="BU174" s="254"/>
      <c r="BV174" s="254"/>
      <c r="BW174" s="254"/>
      <c r="BX174" s="254"/>
      <c r="BY174" s="254"/>
      <c r="BZ174" s="254"/>
      <c r="CA174" s="254"/>
      <c r="CB174" s="254"/>
      <c r="CC174" s="254"/>
      <c r="CD174" s="254"/>
      <c r="CE174" s="254"/>
      <c r="CF174" s="254"/>
      <c r="CG174" s="254"/>
      <c r="CH174" s="254"/>
      <c r="CI174" s="254"/>
      <c r="CJ174" s="254"/>
      <c r="CK174" s="254"/>
      <c r="CL174" s="254"/>
      <c r="CM174" s="254"/>
      <c r="CN174" s="266"/>
      <c r="CO174" s="266"/>
      <c r="CP174" s="266"/>
      <c r="CQ174" s="268"/>
      <c r="CR174" s="254"/>
      <c r="CS174" s="254"/>
      <c r="CT174" s="254"/>
      <c r="CU174" s="254"/>
      <c r="CV174" s="254"/>
      <c r="CW174" s="254"/>
      <c r="CX174" s="258"/>
      <c r="CY174" s="258"/>
      <c r="CZ174" s="258"/>
      <c r="DA174" s="259"/>
    </row>
    <row r="175" spans="1:105">
      <c r="A175" s="253"/>
      <c r="B175" s="257"/>
      <c r="C175" s="254"/>
      <c r="D175" s="254"/>
      <c r="E175" s="254"/>
      <c r="F175" s="254"/>
      <c r="G175" s="254" t="s">
        <v>310</v>
      </c>
      <c r="H175" s="254"/>
      <c r="I175" s="254"/>
      <c r="J175" s="254" t="s">
        <v>247</v>
      </c>
      <c r="K175" s="254"/>
      <c r="L175" s="254" t="str">
        <f>TEXT(5.5,"#,##0.#######")</f>
        <v>5.5</v>
      </c>
      <c r="M175" s="254"/>
      <c r="N175" s="254"/>
      <c r="O175" s="254"/>
      <c r="P175" s="254"/>
      <c r="Q175" s="254"/>
      <c r="R175" s="254"/>
      <c r="S175" s="254"/>
      <c r="T175" s="254" t="s">
        <v>403</v>
      </c>
      <c r="U175" s="254"/>
      <c r="V175" s="254" t="s">
        <v>247</v>
      </c>
      <c r="W175" s="254"/>
      <c r="X175" s="254" t="str">
        <f>TEXT(0.96,"#,##0.#######")</f>
        <v>0.96</v>
      </c>
      <c r="Y175" s="254"/>
      <c r="Z175" s="254"/>
      <c r="AA175" s="254"/>
      <c r="AB175" s="254"/>
      <c r="AC175" s="254"/>
      <c r="AD175" s="254"/>
      <c r="AE175" s="254"/>
      <c r="AF175" s="254" t="s">
        <v>276</v>
      </c>
      <c r="AG175" s="254"/>
      <c r="AH175" s="254"/>
      <c r="AI175" s="254" t="s">
        <v>247</v>
      </c>
      <c r="AJ175" s="254"/>
      <c r="AK175" s="254" t="str">
        <f>TEXT(70,"#,##0.#######")</f>
        <v>70.</v>
      </c>
      <c r="AL175" s="254"/>
      <c r="AM175" s="254"/>
      <c r="AN175" s="254"/>
      <c r="AO175" s="254"/>
      <c r="AP175" s="254"/>
      <c r="AQ175" s="254"/>
      <c r="AR175" s="254" t="s">
        <v>278</v>
      </c>
      <c r="AS175" s="254"/>
      <c r="AT175" s="254"/>
      <c r="AU175" s="254" t="s">
        <v>247</v>
      </c>
      <c r="AV175" s="254"/>
      <c r="AW175" s="254" t="str">
        <f>TEXT(78,"#,##0.#######")</f>
        <v>78.</v>
      </c>
      <c r="AX175" s="254"/>
      <c r="AY175" s="254"/>
      <c r="AZ175" s="254"/>
      <c r="BA175" s="254"/>
      <c r="BB175" s="254"/>
      <c r="BC175" s="254"/>
      <c r="BD175" s="254"/>
      <c r="BE175" s="254"/>
      <c r="BF175" s="254"/>
      <c r="BG175" s="254"/>
      <c r="BH175" s="254"/>
      <c r="BI175" s="254"/>
      <c r="BJ175" s="254"/>
      <c r="BK175" s="254"/>
      <c r="BL175" s="254"/>
      <c r="BM175" s="254"/>
      <c r="BN175" s="254"/>
      <c r="BO175" s="254"/>
      <c r="BP175" s="254"/>
      <c r="BQ175" s="254"/>
      <c r="BR175" s="254"/>
      <c r="BS175" s="254"/>
      <c r="BT175" s="254"/>
      <c r="BU175" s="254"/>
      <c r="BV175" s="254"/>
      <c r="BW175" s="254"/>
      <c r="BX175" s="254"/>
      <c r="BY175" s="254"/>
      <c r="BZ175" s="254"/>
      <c r="CA175" s="254"/>
      <c r="CB175" s="254"/>
      <c r="CC175" s="254"/>
      <c r="CD175" s="254"/>
      <c r="CE175" s="254"/>
      <c r="CF175" s="254"/>
      <c r="CG175" s="254"/>
      <c r="CH175" s="254"/>
      <c r="CI175" s="254"/>
      <c r="CJ175" s="254"/>
      <c r="CK175" s="254"/>
      <c r="CL175" s="254"/>
      <c r="CM175" s="254"/>
      <c r="CN175" s="266"/>
      <c r="CO175" s="266"/>
      <c r="CP175" s="266"/>
      <c r="CQ175" s="268"/>
      <c r="CR175" s="254"/>
      <c r="CS175" s="254"/>
      <c r="CT175" s="254"/>
      <c r="CU175" s="254"/>
      <c r="CV175" s="254"/>
      <c r="CW175" s="254"/>
      <c r="CX175" s="258"/>
      <c r="CY175" s="258"/>
      <c r="CZ175" s="258"/>
      <c r="DA175" s="259"/>
    </row>
    <row r="176" spans="1:105">
      <c r="A176" s="253"/>
      <c r="B176" s="257"/>
      <c r="C176" s="254"/>
      <c r="D176" s="254"/>
      <c r="E176" s="254"/>
      <c r="F176" s="254"/>
      <c r="G176" s="254"/>
      <c r="H176" s="254"/>
      <c r="I176" s="254"/>
      <c r="J176" s="254"/>
      <c r="K176" s="254"/>
      <c r="L176" s="254"/>
      <c r="M176" s="254"/>
      <c r="N176" s="254"/>
      <c r="O176" s="254"/>
      <c r="P176" s="254"/>
      <c r="Q176" s="254"/>
      <c r="R176" s="254"/>
      <c r="S176" s="254"/>
      <c r="T176" s="254"/>
      <c r="U176" s="254"/>
      <c r="V176" s="254"/>
      <c r="W176" s="254"/>
      <c r="X176" s="254"/>
      <c r="Y176" s="254"/>
      <c r="Z176" s="254"/>
      <c r="AA176" s="254"/>
      <c r="AB176" s="254"/>
      <c r="AC176" s="254"/>
      <c r="AD176" s="254"/>
      <c r="AE176" s="254"/>
      <c r="AF176" s="254"/>
      <c r="AG176" s="254"/>
      <c r="AH176" s="254"/>
      <c r="AI176" s="254"/>
      <c r="AJ176" s="254"/>
      <c r="AK176" s="254"/>
      <c r="AL176" s="254"/>
      <c r="AM176" s="254"/>
      <c r="AN176" s="254"/>
      <c r="AO176" s="254"/>
      <c r="AP176" s="254"/>
      <c r="AQ176" s="254"/>
      <c r="AR176" s="254"/>
      <c r="AS176" s="254"/>
      <c r="AT176" s="254"/>
      <c r="AU176" s="254"/>
      <c r="AV176" s="254"/>
      <c r="AW176" s="254"/>
      <c r="AX176" s="254"/>
      <c r="AY176" s="254"/>
      <c r="AZ176" s="254"/>
      <c r="BA176" s="254"/>
      <c r="BB176" s="254"/>
      <c r="BC176" s="254"/>
      <c r="BD176" s="254"/>
      <c r="BE176" s="254"/>
      <c r="BF176" s="254"/>
      <c r="BG176" s="254"/>
      <c r="BH176" s="254"/>
      <c r="BI176" s="254"/>
      <c r="BJ176" s="254"/>
      <c r="BK176" s="254"/>
      <c r="BL176" s="254"/>
      <c r="BM176" s="254"/>
      <c r="BN176" s="254"/>
      <c r="BO176" s="254"/>
      <c r="BP176" s="254"/>
      <c r="BQ176" s="254"/>
      <c r="BR176" s="254"/>
      <c r="BS176" s="254"/>
      <c r="BT176" s="254"/>
      <c r="BU176" s="254"/>
      <c r="BV176" s="254"/>
      <c r="BW176" s="254"/>
      <c r="BX176" s="254"/>
      <c r="BY176" s="254"/>
      <c r="BZ176" s="254"/>
      <c r="CA176" s="254"/>
      <c r="CB176" s="254"/>
      <c r="CC176" s="254"/>
      <c r="CD176" s="254"/>
      <c r="CE176" s="254"/>
      <c r="CF176" s="254"/>
      <c r="CG176" s="254"/>
      <c r="CH176" s="254"/>
      <c r="CI176" s="254"/>
      <c r="CJ176" s="254"/>
      <c r="CK176" s="254"/>
      <c r="CL176" s="254"/>
      <c r="CM176" s="254"/>
      <c r="CN176" s="266"/>
      <c r="CO176" s="266"/>
      <c r="CP176" s="266"/>
      <c r="CQ176" s="268"/>
      <c r="CR176" s="254"/>
      <c r="CS176" s="254"/>
      <c r="CT176" s="254"/>
      <c r="CU176" s="254"/>
      <c r="CV176" s="254"/>
      <c r="CW176" s="254"/>
      <c r="CX176" s="258"/>
      <c r="CY176" s="258"/>
      <c r="CZ176" s="258"/>
      <c r="DA176" s="259"/>
    </row>
    <row r="177" spans="1:105">
      <c r="A177" s="253"/>
      <c r="B177" s="257"/>
      <c r="C177" s="254"/>
      <c r="D177" s="254"/>
      <c r="E177" s="254"/>
      <c r="F177" s="254"/>
      <c r="G177" s="254" t="s">
        <v>284</v>
      </c>
      <c r="H177" s="254"/>
      <c r="I177" s="254" t="s">
        <v>247</v>
      </c>
      <c r="J177" s="254"/>
      <c r="K177" s="254" t="s">
        <v>310</v>
      </c>
      <c r="L177" s="254"/>
      <c r="M177" s="254" t="s">
        <v>73</v>
      </c>
      <c r="N177" s="254"/>
      <c r="O177" s="254" t="s">
        <v>304</v>
      </c>
      <c r="P177" s="254"/>
      <c r="Q177" s="254" t="s">
        <v>247</v>
      </c>
      <c r="R177" s="254"/>
      <c r="S177" s="254" t="str">
        <f>TEXT(ROUND(L175*X175,2),"#,##0.#######")</f>
        <v>5.28</v>
      </c>
      <c r="T177" s="254"/>
      <c r="U177" s="254"/>
      <c r="V177" s="254"/>
      <c r="W177" s="254"/>
      <c r="X177" s="254"/>
      <c r="Y177" s="254"/>
      <c r="Z177" s="254"/>
      <c r="AA177" s="254"/>
      <c r="AB177" s="254"/>
      <c r="AC177" s="254"/>
      <c r="AD177" s="254"/>
      <c r="AE177" s="254"/>
      <c r="AF177" s="254"/>
      <c r="AG177" s="254"/>
      <c r="AH177" s="254"/>
      <c r="AI177" s="254"/>
      <c r="AJ177" s="254"/>
      <c r="AK177" s="254"/>
      <c r="AL177" s="254"/>
      <c r="AM177" s="254"/>
      <c r="AN177" s="254"/>
      <c r="AO177" s="254"/>
      <c r="AP177" s="254"/>
      <c r="AQ177" s="254"/>
      <c r="AR177" s="254"/>
      <c r="AS177" s="254"/>
      <c r="AT177" s="254"/>
      <c r="AU177" s="254"/>
      <c r="AV177" s="254"/>
      <c r="AW177" s="254"/>
      <c r="AX177" s="254"/>
      <c r="AY177" s="254"/>
      <c r="AZ177" s="254"/>
      <c r="BA177" s="254"/>
      <c r="BB177" s="254"/>
      <c r="BC177" s="254"/>
      <c r="BD177" s="254"/>
      <c r="BE177" s="254"/>
      <c r="BF177" s="254"/>
      <c r="BG177" s="254"/>
      <c r="BH177" s="254"/>
      <c r="BI177" s="254"/>
      <c r="BJ177" s="254"/>
      <c r="BK177" s="254"/>
      <c r="BL177" s="254"/>
      <c r="BM177" s="254"/>
      <c r="BN177" s="254"/>
      <c r="BO177" s="254"/>
      <c r="BP177" s="254"/>
      <c r="BQ177" s="254"/>
      <c r="BR177" s="254"/>
      <c r="BS177" s="254"/>
      <c r="BT177" s="254"/>
      <c r="BU177" s="254"/>
      <c r="BV177" s="254"/>
      <c r="BW177" s="254"/>
      <c r="BX177" s="254"/>
      <c r="BY177" s="254"/>
      <c r="BZ177" s="254"/>
      <c r="CA177" s="254"/>
      <c r="CB177" s="254"/>
      <c r="CC177" s="254"/>
      <c r="CD177" s="254"/>
      <c r="CE177" s="254"/>
      <c r="CF177" s="254"/>
      <c r="CG177" s="254"/>
      <c r="CH177" s="254"/>
      <c r="CI177" s="254"/>
      <c r="CJ177" s="254"/>
      <c r="CK177" s="254"/>
      <c r="CL177" s="254"/>
      <c r="CM177" s="254"/>
      <c r="CN177" s="266"/>
      <c r="CO177" s="266"/>
      <c r="CP177" s="266"/>
      <c r="CQ177" s="268"/>
      <c r="CR177" s="254"/>
      <c r="CS177" s="254"/>
      <c r="CT177" s="254"/>
      <c r="CU177" s="254"/>
      <c r="CV177" s="254"/>
      <c r="CW177" s="254"/>
      <c r="CX177" s="258"/>
      <c r="CY177" s="258"/>
      <c r="CZ177" s="258"/>
      <c r="DA177" s="259"/>
    </row>
    <row r="178" spans="1:105">
      <c r="A178" s="253"/>
      <c r="B178" s="257"/>
      <c r="C178" s="254"/>
      <c r="D178" s="254"/>
      <c r="E178" s="254"/>
      <c r="F178" s="254"/>
      <c r="G178" s="254"/>
      <c r="H178" s="254"/>
      <c r="I178" s="254"/>
      <c r="J178" s="254"/>
      <c r="K178" s="254"/>
      <c r="L178" s="254"/>
      <c r="M178" s="254"/>
      <c r="N178" s="254"/>
      <c r="O178" s="254"/>
      <c r="P178" s="254"/>
      <c r="Q178" s="254"/>
      <c r="R178" s="254"/>
      <c r="S178" s="254"/>
      <c r="T178" s="254"/>
      <c r="U178" s="254"/>
      <c r="V178" s="254"/>
      <c r="W178" s="254"/>
      <c r="X178" s="254"/>
      <c r="Y178" s="254"/>
      <c r="Z178" s="254"/>
      <c r="AA178" s="254"/>
      <c r="AB178" s="254"/>
      <c r="AC178" s="254"/>
      <c r="AD178" s="254"/>
      <c r="AE178" s="254"/>
      <c r="AF178" s="254"/>
      <c r="AG178" s="254"/>
      <c r="AH178" s="254"/>
      <c r="AI178" s="254"/>
      <c r="AJ178" s="254"/>
      <c r="AK178" s="254"/>
      <c r="AL178" s="254"/>
      <c r="AM178" s="254"/>
      <c r="AN178" s="254"/>
      <c r="AO178" s="254"/>
      <c r="AP178" s="254"/>
      <c r="AQ178" s="254"/>
      <c r="AR178" s="254"/>
      <c r="AS178" s="254"/>
      <c r="AT178" s="254"/>
      <c r="AU178" s="254"/>
      <c r="AV178" s="254"/>
      <c r="AW178" s="254"/>
      <c r="AX178" s="254"/>
      <c r="AY178" s="254"/>
      <c r="AZ178" s="254"/>
      <c r="BA178" s="254"/>
      <c r="BB178" s="254"/>
      <c r="BC178" s="254"/>
      <c r="BD178" s="254"/>
      <c r="BE178" s="254"/>
      <c r="BF178" s="254"/>
      <c r="BG178" s="254"/>
      <c r="BH178" s="254"/>
      <c r="BI178" s="254"/>
      <c r="BJ178" s="254"/>
      <c r="BK178" s="254"/>
      <c r="BL178" s="254"/>
      <c r="BM178" s="254"/>
      <c r="BN178" s="254"/>
      <c r="BO178" s="254"/>
      <c r="BP178" s="254"/>
      <c r="BQ178" s="254"/>
      <c r="BR178" s="254"/>
      <c r="BS178" s="254"/>
      <c r="BT178" s="254"/>
      <c r="BU178" s="254"/>
      <c r="BV178" s="254"/>
      <c r="BW178" s="254"/>
      <c r="BX178" s="254"/>
      <c r="BY178" s="254"/>
      <c r="BZ178" s="254"/>
      <c r="CA178" s="254"/>
      <c r="CB178" s="254"/>
      <c r="CC178" s="254"/>
      <c r="CD178" s="254"/>
      <c r="CE178" s="254"/>
      <c r="CF178" s="254"/>
      <c r="CG178" s="254"/>
      <c r="CH178" s="254"/>
      <c r="CI178" s="254"/>
      <c r="CJ178" s="254"/>
      <c r="CK178" s="254"/>
      <c r="CL178" s="254"/>
      <c r="CM178" s="254"/>
      <c r="CN178" s="266"/>
      <c r="CO178" s="266"/>
      <c r="CP178" s="266"/>
      <c r="CQ178" s="268"/>
      <c r="CR178" s="254"/>
      <c r="CS178" s="254"/>
      <c r="CT178" s="254"/>
      <c r="CU178" s="254"/>
      <c r="CV178" s="254"/>
      <c r="CW178" s="254"/>
      <c r="CX178" s="258"/>
      <c r="CY178" s="258"/>
      <c r="CZ178" s="258"/>
      <c r="DA178" s="259"/>
    </row>
    <row r="179" spans="1:105">
      <c r="A179" s="253"/>
      <c r="B179" s="257"/>
      <c r="C179" s="254"/>
      <c r="D179" s="254"/>
      <c r="E179" s="254"/>
      <c r="F179" s="254"/>
      <c r="G179" s="254" t="s">
        <v>296</v>
      </c>
      <c r="H179" s="254"/>
      <c r="I179" s="254"/>
      <c r="J179" s="254" t="s">
        <v>247</v>
      </c>
      <c r="K179" s="254"/>
      <c r="L179" s="254" t="s">
        <v>266</v>
      </c>
      <c r="M179" s="254" t="s">
        <v>260</v>
      </c>
      <c r="N179" s="254" t="s">
        <v>276</v>
      </c>
      <c r="O179" s="254"/>
      <c r="P179" s="254"/>
      <c r="Q179" s="254" t="s">
        <v>259</v>
      </c>
      <c r="R179" s="254"/>
      <c r="S179" s="254" t="s">
        <v>266</v>
      </c>
      <c r="T179" s="254" t="s">
        <v>260</v>
      </c>
      <c r="U179" s="254" t="s">
        <v>278</v>
      </c>
      <c r="V179" s="254"/>
      <c r="W179" s="254"/>
      <c r="X179" s="254" t="s">
        <v>259</v>
      </c>
      <c r="Y179" s="254"/>
      <c r="Z179" s="254" t="str">
        <f>TEXT(0.25,"#,##0.#######")</f>
        <v>0.25</v>
      </c>
      <c r="AA179" s="254"/>
      <c r="AB179" s="254"/>
      <c r="AC179" s="254"/>
      <c r="AD179" s="254"/>
      <c r="AE179" s="254" t="s">
        <v>247</v>
      </c>
      <c r="AF179" s="254"/>
      <c r="AG179" s="621">
        <f>TRUNC(K173/AK175+K173/AW175+Z179,2)</f>
        <v>0.79</v>
      </c>
      <c r="AH179" s="621"/>
      <c r="AI179" s="621"/>
      <c r="AJ179" s="254"/>
      <c r="AK179" s="254"/>
      <c r="AL179" s="254"/>
      <c r="AM179" s="254" t="s">
        <v>298</v>
      </c>
      <c r="AN179" s="254"/>
      <c r="AO179" s="254"/>
      <c r="AP179" s="254"/>
      <c r="AQ179" s="254"/>
      <c r="AR179" s="254"/>
      <c r="AS179" s="254"/>
      <c r="AT179" s="254"/>
      <c r="AU179" s="254"/>
      <c r="AV179" s="254"/>
      <c r="AW179" s="254"/>
      <c r="AX179" s="254"/>
      <c r="AY179" s="254"/>
      <c r="AZ179" s="254"/>
      <c r="BA179" s="254"/>
      <c r="BB179" s="254"/>
      <c r="BC179" s="254"/>
      <c r="BD179" s="254"/>
      <c r="BE179" s="254"/>
      <c r="BF179" s="254"/>
      <c r="BG179" s="254"/>
      <c r="BH179" s="254"/>
      <c r="BI179" s="254"/>
      <c r="BJ179" s="254"/>
      <c r="BK179" s="254"/>
      <c r="BL179" s="254"/>
      <c r="BM179" s="254"/>
      <c r="BN179" s="254"/>
      <c r="BO179" s="254"/>
      <c r="BP179" s="254"/>
      <c r="BQ179" s="254"/>
      <c r="BR179" s="254"/>
      <c r="BS179" s="254"/>
      <c r="BT179" s="254"/>
      <c r="BU179" s="254"/>
      <c r="BV179" s="254"/>
      <c r="BW179" s="254"/>
      <c r="BX179" s="254"/>
      <c r="BY179" s="254"/>
      <c r="BZ179" s="254"/>
      <c r="CA179" s="254"/>
      <c r="CB179" s="254"/>
      <c r="CC179" s="254"/>
      <c r="CD179" s="254"/>
      <c r="CE179" s="254"/>
      <c r="CF179" s="254"/>
      <c r="CG179" s="254"/>
      <c r="CH179" s="254"/>
      <c r="CI179" s="254"/>
      <c r="CJ179" s="254"/>
      <c r="CK179" s="254"/>
      <c r="CL179" s="254"/>
      <c r="CM179" s="254"/>
      <c r="CN179" s="266"/>
      <c r="CO179" s="266"/>
      <c r="CP179" s="266"/>
      <c r="CQ179" s="268"/>
      <c r="CR179" s="254"/>
      <c r="CS179" s="254"/>
      <c r="CT179" s="254"/>
      <c r="CU179" s="254"/>
      <c r="CV179" s="254"/>
      <c r="CW179" s="254"/>
      <c r="CX179" s="258"/>
      <c r="CY179" s="258"/>
      <c r="CZ179" s="258"/>
      <c r="DA179" s="259"/>
    </row>
    <row r="180" spans="1:105">
      <c r="A180" s="253"/>
      <c r="B180" s="257"/>
      <c r="C180" s="254"/>
      <c r="D180" s="254"/>
      <c r="E180" s="254"/>
      <c r="F180" s="254"/>
      <c r="G180" s="254"/>
      <c r="H180" s="254"/>
      <c r="I180" s="254"/>
      <c r="J180" s="254"/>
      <c r="K180" s="254"/>
      <c r="L180" s="254"/>
      <c r="M180" s="254"/>
      <c r="N180" s="254"/>
      <c r="O180" s="254"/>
      <c r="P180" s="254"/>
      <c r="Q180" s="254"/>
      <c r="R180" s="254"/>
      <c r="S180" s="254"/>
      <c r="T180" s="254"/>
      <c r="U180" s="254"/>
      <c r="V180" s="254"/>
      <c r="W180" s="254"/>
      <c r="X180" s="254"/>
      <c r="Y180" s="254"/>
      <c r="Z180" s="254"/>
      <c r="AA180" s="254"/>
      <c r="AB180" s="254"/>
      <c r="AC180" s="254"/>
      <c r="AD180" s="254"/>
      <c r="AE180" s="254"/>
      <c r="AF180" s="254"/>
      <c r="AG180" s="254"/>
      <c r="AH180" s="254"/>
      <c r="AI180" s="254"/>
      <c r="AJ180" s="254"/>
      <c r="AK180" s="254"/>
      <c r="AL180" s="254"/>
      <c r="AM180" s="254"/>
      <c r="AN180" s="254"/>
      <c r="AO180" s="254"/>
      <c r="AP180" s="254"/>
      <c r="AQ180" s="254"/>
      <c r="AR180" s="254"/>
      <c r="AS180" s="254"/>
      <c r="AT180" s="254"/>
      <c r="AU180" s="254"/>
      <c r="AV180" s="254"/>
      <c r="AW180" s="254"/>
      <c r="AX180" s="254"/>
      <c r="AY180" s="254"/>
      <c r="AZ180" s="254"/>
      <c r="BA180" s="254"/>
      <c r="BB180" s="254"/>
      <c r="BC180" s="254"/>
      <c r="BD180" s="254"/>
      <c r="BE180" s="254"/>
      <c r="BF180" s="254"/>
      <c r="BG180" s="254"/>
      <c r="BH180" s="254"/>
      <c r="BI180" s="254"/>
      <c r="BJ180" s="254"/>
      <c r="BK180" s="254"/>
      <c r="BL180" s="254"/>
      <c r="BM180" s="254"/>
      <c r="BN180" s="254"/>
      <c r="BO180" s="254"/>
      <c r="BP180" s="254"/>
      <c r="BQ180" s="254"/>
      <c r="BR180" s="254"/>
      <c r="BS180" s="254"/>
      <c r="BT180" s="254"/>
      <c r="BU180" s="254"/>
      <c r="BV180" s="254"/>
      <c r="BW180" s="254"/>
      <c r="BX180" s="254"/>
      <c r="BY180" s="254"/>
      <c r="BZ180" s="254"/>
      <c r="CA180" s="254"/>
      <c r="CB180" s="254"/>
      <c r="CC180" s="254"/>
      <c r="CD180" s="254"/>
      <c r="CE180" s="254"/>
      <c r="CF180" s="254"/>
      <c r="CG180" s="254"/>
      <c r="CH180" s="254"/>
      <c r="CI180" s="254"/>
      <c r="CJ180" s="254"/>
      <c r="CK180" s="254"/>
      <c r="CL180" s="254"/>
      <c r="CM180" s="254"/>
      <c r="CN180" s="266"/>
      <c r="CO180" s="266"/>
      <c r="CP180" s="266"/>
      <c r="CQ180" s="268"/>
      <c r="CR180" s="254"/>
      <c r="CS180" s="254"/>
      <c r="CT180" s="254"/>
      <c r="CU180" s="254"/>
      <c r="CV180" s="254"/>
      <c r="CW180" s="254"/>
      <c r="CX180" s="258"/>
      <c r="CY180" s="258"/>
      <c r="CZ180" s="258"/>
      <c r="DA180" s="259"/>
    </row>
    <row r="181" spans="1:105">
      <c r="A181" s="253"/>
      <c r="B181" s="257"/>
      <c r="C181" s="254"/>
      <c r="D181" s="254"/>
      <c r="E181" s="254"/>
      <c r="F181" s="254"/>
      <c r="G181" s="254" t="s">
        <v>255</v>
      </c>
      <c r="H181" s="254"/>
      <c r="I181" s="254" t="s">
        <v>247</v>
      </c>
      <c r="J181" s="254" t="s">
        <v>245</v>
      </c>
      <c r="K181" s="254" t="str">
        <f>TEXT(60,"#,##0.#######")</f>
        <v>60.</v>
      </c>
      <c r="L181" s="254"/>
      <c r="M181" s="254" t="s">
        <v>73</v>
      </c>
      <c r="N181" s="254"/>
      <c r="O181" s="254" t="s">
        <v>284</v>
      </c>
      <c r="P181" s="254" t="s">
        <v>73</v>
      </c>
      <c r="Q181" s="254"/>
      <c r="R181" s="254" t="s">
        <v>283</v>
      </c>
      <c r="S181" s="254" t="s">
        <v>73</v>
      </c>
      <c r="T181" s="254"/>
      <c r="U181" s="254" t="s">
        <v>285</v>
      </c>
      <c r="V181" s="254" t="s">
        <v>246</v>
      </c>
      <c r="W181" s="254"/>
      <c r="X181" s="254" t="s">
        <v>260</v>
      </c>
      <c r="Y181" s="254"/>
      <c r="Z181" s="254"/>
      <c r="AA181" s="254"/>
      <c r="AB181" s="254"/>
      <c r="AC181" s="254"/>
      <c r="AD181" s="254" t="s">
        <v>296</v>
      </c>
      <c r="AE181" s="254"/>
      <c r="AF181" s="254"/>
      <c r="AG181" s="254"/>
      <c r="AH181" s="254" t="s">
        <v>247</v>
      </c>
      <c r="AI181" s="254"/>
      <c r="AJ181" s="621" t="str">
        <f>TEXT(ROUND((K181*S177*AU173*Z173)/AG179,2),"#,##0.#######")</f>
        <v>244.22</v>
      </c>
      <c r="AK181" s="621"/>
      <c r="AL181" s="621"/>
      <c r="AM181" s="621"/>
      <c r="AN181" s="254"/>
      <c r="AO181" s="254"/>
      <c r="AP181" s="254"/>
      <c r="AQ181" s="254"/>
      <c r="AR181" s="254"/>
      <c r="AS181" s="254" t="s">
        <v>262</v>
      </c>
      <c r="AT181" s="254"/>
      <c r="AU181" s="254" t="s">
        <v>260</v>
      </c>
      <c r="AV181" s="254" t="s">
        <v>240</v>
      </c>
      <c r="AW181" s="254"/>
      <c r="AX181" s="254"/>
      <c r="AY181" s="254"/>
      <c r="AZ181" s="254"/>
      <c r="BA181" s="254"/>
      <c r="BB181" s="254"/>
      <c r="BC181" s="254"/>
      <c r="BD181" s="254"/>
      <c r="BE181" s="254"/>
      <c r="BF181" s="254"/>
      <c r="BG181" s="254"/>
      <c r="BH181" s="254"/>
      <c r="BI181" s="254"/>
      <c r="BJ181" s="254"/>
      <c r="BK181" s="254"/>
      <c r="BL181" s="254"/>
      <c r="BM181" s="254"/>
      <c r="BN181" s="254"/>
      <c r="BO181" s="254"/>
      <c r="BP181" s="254"/>
      <c r="BQ181" s="254"/>
      <c r="BR181" s="254"/>
      <c r="BS181" s="254"/>
      <c r="BT181" s="254"/>
      <c r="BU181" s="254"/>
      <c r="BV181" s="254"/>
      <c r="BW181" s="254"/>
      <c r="BX181" s="254"/>
      <c r="BY181" s="254"/>
      <c r="BZ181" s="254"/>
      <c r="CA181" s="254"/>
      <c r="CB181" s="254"/>
      <c r="CC181" s="254"/>
      <c r="CD181" s="254"/>
      <c r="CE181" s="254"/>
      <c r="CF181" s="254"/>
      <c r="CG181" s="254"/>
      <c r="CH181" s="254"/>
      <c r="CI181" s="254"/>
      <c r="CJ181" s="254"/>
      <c r="CK181" s="254"/>
      <c r="CL181" s="254"/>
      <c r="CM181" s="254"/>
      <c r="CN181" s="266"/>
      <c r="CO181" s="266"/>
      <c r="CP181" s="266"/>
      <c r="CQ181" s="268"/>
      <c r="CR181" s="254"/>
      <c r="CS181" s="254"/>
      <c r="CT181" s="254"/>
      <c r="CU181" s="254"/>
      <c r="CV181" s="254"/>
      <c r="CW181" s="254"/>
      <c r="CX181" s="258"/>
      <c r="CY181" s="258"/>
      <c r="CZ181" s="258"/>
      <c r="DA181" s="259"/>
    </row>
    <row r="182" spans="1:105">
      <c r="A182" s="253"/>
      <c r="B182" s="257"/>
      <c r="C182" s="254"/>
      <c r="D182" s="254"/>
      <c r="E182" s="254"/>
      <c r="F182" s="254"/>
      <c r="G182" s="254"/>
      <c r="H182" s="254"/>
      <c r="I182" s="254"/>
      <c r="J182" s="254"/>
      <c r="K182" s="254"/>
      <c r="L182" s="254"/>
      <c r="M182" s="254"/>
      <c r="N182" s="254"/>
      <c r="O182" s="254"/>
      <c r="P182" s="254"/>
      <c r="Q182" s="254"/>
      <c r="R182" s="254"/>
      <c r="S182" s="254"/>
      <c r="T182" s="254"/>
      <c r="U182" s="254"/>
      <c r="V182" s="254"/>
      <c r="W182" s="254"/>
      <c r="X182" s="254"/>
      <c r="Y182" s="254"/>
      <c r="Z182" s="254"/>
      <c r="AA182" s="254"/>
      <c r="AB182" s="254"/>
      <c r="AC182" s="254"/>
      <c r="AD182" s="254"/>
      <c r="AE182" s="254"/>
      <c r="AF182" s="254"/>
      <c r="AG182" s="254"/>
      <c r="AH182" s="254"/>
      <c r="AI182" s="254"/>
      <c r="AJ182" s="254"/>
      <c r="AK182" s="254"/>
      <c r="AL182" s="254"/>
      <c r="AM182" s="254"/>
      <c r="AN182" s="254"/>
      <c r="AO182" s="254"/>
      <c r="AP182" s="254"/>
      <c r="AQ182" s="254"/>
      <c r="AR182" s="254"/>
      <c r="AS182" s="254"/>
      <c r="AT182" s="254"/>
      <c r="AU182" s="254"/>
      <c r="AV182" s="254"/>
      <c r="AW182" s="254"/>
      <c r="AX182" s="254"/>
      <c r="AY182" s="254"/>
      <c r="AZ182" s="254"/>
      <c r="BA182" s="254"/>
      <c r="BB182" s="254"/>
      <c r="BC182" s="254"/>
      <c r="BD182" s="254"/>
      <c r="BE182" s="254"/>
      <c r="BF182" s="254"/>
      <c r="BG182" s="254"/>
      <c r="BH182" s="254"/>
      <c r="BI182" s="254"/>
      <c r="BJ182" s="254"/>
      <c r="BK182" s="254"/>
      <c r="BL182" s="254"/>
      <c r="BM182" s="254"/>
      <c r="BN182" s="254"/>
      <c r="BO182" s="254"/>
      <c r="BP182" s="254"/>
      <c r="BQ182" s="254"/>
      <c r="BR182" s="254"/>
      <c r="BS182" s="254"/>
      <c r="BT182" s="254"/>
      <c r="BU182" s="254"/>
      <c r="BV182" s="254"/>
      <c r="BW182" s="254"/>
      <c r="BX182" s="254"/>
      <c r="BY182" s="254"/>
      <c r="BZ182" s="254"/>
      <c r="CA182" s="254"/>
      <c r="CB182" s="254"/>
      <c r="CC182" s="254"/>
      <c r="CD182" s="254"/>
      <c r="CE182" s="254"/>
      <c r="CF182" s="254"/>
      <c r="CG182" s="254"/>
      <c r="CH182" s="254"/>
      <c r="CI182" s="254"/>
      <c r="CJ182" s="254"/>
      <c r="CK182" s="254"/>
      <c r="CL182" s="254"/>
      <c r="CM182" s="254"/>
      <c r="CN182" s="266"/>
      <c r="CO182" s="266"/>
      <c r="CP182" s="266"/>
      <c r="CQ182" s="268"/>
      <c r="CR182" s="254"/>
      <c r="CS182" s="254"/>
      <c r="CT182" s="254"/>
      <c r="CU182" s="254"/>
      <c r="CV182" s="254"/>
      <c r="CW182" s="254"/>
      <c r="CX182" s="258"/>
      <c r="CY182" s="258"/>
      <c r="CZ182" s="258"/>
      <c r="DA182" s="259"/>
    </row>
    <row r="183" spans="1:105">
      <c r="A183" s="253"/>
      <c r="B183" s="257"/>
      <c r="C183" s="254"/>
      <c r="D183" s="254"/>
      <c r="E183" s="254"/>
      <c r="F183" s="254"/>
      <c r="G183" s="254"/>
      <c r="H183" s="254" t="s">
        <v>44</v>
      </c>
      <c r="I183" s="254"/>
      <c r="J183" s="254"/>
      <c r="K183" s="254"/>
      <c r="L183" s="254"/>
      <c r="M183" s="254"/>
      <c r="N183" s="254"/>
      <c r="O183" s="254" t="s">
        <v>254</v>
      </c>
      <c r="P183" s="254"/>
      <c r="Q183" s="254"/>
      <c r="R183" s="621">
        <f>기계경비총괄표!F7</f>
        <v>56874</v>
      </c>
      <c r="S183" s="621"/>
      <c r="T183" s="254"/>
      <c r="U183" s="254"/>
      <c r="V183" s="254"/>
      <c r="W183" s="254"/>
      <c r="X183" s="254"/>
      <c r="Y183" s="254"/>
      <c r="Z183" s="254"/>
      <c r="AA183" s="254" t="s">
        <v>260</v>
      </c>
      <c r="AB183" s="254"/>
      <c r="AC183" s="621" t="str">
        <f>AJ181</f>
        <v>244.22</v>
      </c>
      <c r="AD183" s="621"/>
      <c r="AE183" s="254"/>
      <c r="AF183" s="254"/>
      <c r="AG183" s="254"/>
      <c r="AH183" s="254"/>
      <c r="AI183" s="254"/>
      <c r="AJ183" s="254"/>
      <c r="AK183" s="254"/>
      <c r="AL183" s="254" t="s">
        <v>73</v>
      </c>
      <c r="AM183" s="254"/>
      <c r="AN183" s="254" t="str">
        <f>TEXT(1,"#,##0.#######")</f>
        <v>1.</v>
      </c>
      <c r="AO183" s="254" t="s">
        <v>260</v>
      </c>
      <c r="AP183" s="254" t="str">
        <f>TEXT(3,"#,##0.#######")</f>
        <v>3.</v>
      </c>
      <c r="AQ183" s="254"/>
      <c r="AR183" s="254" t="s">
        <v>247</v>
      </c>
      <c r="AS183" s="254"/>
      <c r="AT183" s="254"/>
      <c r="AU183" s="621">
        <f>TRUNC(R183/AJ181*AN183/AP183,0)</f>
        <v>77</v>
      </c>
      <c r="AV183" s="621"/>
      <c r="AW183" s="621"/>
      <c r="AX183" s="621"/>
      <c r="AY183" s="621"/>
      <c r="AZ183" s="254"/>
      <c r="BA183" s="254"/>
      <c r="BB183" s="254"/>
      <c r="BC183" s="254"/>
      <c r="BD183" s="254"/>
      <c r="BE183" s="254"/>
      <c r="BF183" s="254"/>
      <c r="BG183" s="254"/>
      <c r="BH183" s="254"/>
      <c r="BI183" s="254"/>
      <c r="BJ183" s="254"/>
      <c r="BK183" s="254"/>
      <c r="BL183" s="254"/>
      <c r="BM183" s="254"/>
      <c r="BN183" s="254"/>
      <c r="BO183" s="254"/>
      <c r="BP183" s="254"/>
      <c r="BQ183" s="254"/>
      <c r="BR183" s="254"/>
      <c r="BS183" s="254"/>
      <c r="BT183" s="254"/>
      <c r="BU183" s="254"/>
      <c r="BV183" s="254"/>
      <c r="BW183" s="254"/>
      <c r="BX183" s="254"/>
      <c r="BY183" s="254"/>
      <c r="BZ183" s="254"/>
      <c r="CA183" s="254"/>
      <c r="CB183" s="254"/>
      <c r="CC183" s="254"/>
      <c r="CD183" s="254"/>
      <c r="CE183" s="254"/>
      <c r="CF183" s="254"/>
      <c r="CG183" s="254"/>
      <c r="CH183" s="254"/>
      <c r="CI183" s="254"/>
      <c r="CJ183" s="254"/>
      <c r="CK183" s="254"/>
      <c r="CL183" s="254"/>
      <c r="CM183" s="254"/>
      <c r="CN183" s="266"/>
      <c r="CO183" s="266"/>
      <c r="CP183" s="266"/>
      <c r="CQ183" s="268"/>
      <c r="CR183" s="254"/>
      <c r="CS183" s="254"/>
      <c r="CT183" s="254"/>
      <c r="CU183" s="254"/>
      <c r="CV183" s="254"/>
      <c r="CW183" s="254"/>
      <c r="CX183" s="258"/>
      <c r="CY183" s="258"/>
      <c r="CZ183" s="258"/>
      <c r="DA183" s="259"/>
    </row>
    <row r="184" spans="1:105">
      <c r="A184" s="253"/>
      <c r="B184" s="257"/>
      <c r="C184" s="254"/>
      <c r="D184" s="254"/>
      <c r="E184" s="254"/>
      <c r="F184" s="254"/>
      <c r="G184" s="254"/>
      <c r="H184" s="254" t="s">
        <v>45</v>
      </c>
      <c r="I184" s="254"/>
      <c r="J184" s="254"/>
      <c r="K184" s="254"/>
      <c r="L184" s="254"/>
      <c r="M184" s="254"/>
      <c r="N184" s="254"/>
      <c r="O184" s="254" t="s">
        <v>254</v>
      </c>
      <c r="P184" s="254"/>
      <c r="Q184" s="254"/>
      <c r="R184" s="621">
        <f>기계경비총괄표!G7</f>
        <v>56989</v>
      </c>
      <c r="S184" s="621"/>
      <c r="T184" s="254"/>
      <c r="U184" s="254"/>
      <c r="V184" s="254"/>
      <c r="W184" s="254"/>
      <c r="X184" s="254"/>
      <c r="Y184" s="254"/>
      <c r="Z184" s="254"/>
      <c r="AA184" s="254" t="s">
        <v>260</v>
      </c>
      <c r="AB184" s="254"/>
      <c r="AC184" s="621" t="str">
        <f>AJ181</f>
        <v>244.22</v>
      </c>
      <c r="AD184" s="621"/>
      <c r="AE184" s="254"/>
      <c r="AF184" s="254"/>
      <c r="AG184" s="254"/>
      <c r="AH184" s="254"/>
      <c r="AI184" s="254"/>
      <c r="AJ184" s="254"/>
      <c r="AK184" s="254"/>
      <c r="AL184" s="254" t="s">
        <v>73</v>
      </c>
      <c r="AM184" s="254"/>
      <c r="AN184" s="254" t="str">
        <f>TEXT(1,"#,##0.#######")</f>
        <v>1.</v>
      </c>
      <c r="AO184" s="254" t="s">
        <v>260</v>
      </c>
      <c r="AP184" s="254" t="str">
        <f>TEXT(3,"#,##0.#######")</f>
        <v>3.</v>
      </c>
      <c r="AQ184" s="254"/>
      <c r="AR184" s="254" t="s">
        <v>247</v>
      </c>
      <c r="AS184" s="254"/>
      <c r="AT184" s="254"/>
      <c r="AU184" s="621">
        <f>TRUNC(R184/AJ181*AN184/AP184,0)</f>
        <v>77</v>
      </c>
      <c r="AV184" s="621"/>
      <c r="AW184" s="621"/>
      <c r="AX184" s="621"/>
      <c r="AY184" s="621"/>
      <c r="AZ184" s="254"/>
      <c r="BA184" s="254"/>
      <c r="BB184" s="254"/>
      <c r="BC184" s="254"/>
      <c r="BD184" s="254"/>
      <c r="BE184" s="254"/>
      <c r="BF184" s="254"/>
      <c r="BG184" s="254"/>
      <c r="BH184" s="254"/>
      <c r="BI184" s="254"/>
      <c r="BJ184" s="254"/>
      <c r="BK184" s="254"/>
      <c r="BL184" s="254"/>
      <c r="BM184" s="254"/>
      <c r="BN184" s="254"/>
      <c r="BO184" s="254"/>
      <c r="BP184" s="254"/>
      <c r="BQ184" s="254"/>
      <c r="BR184" s="254"/>
      <c r="BS184" s="254"/>
      <c r="BT184" s="254"/>
      <c r="BU184" s="254"/>
      <c r="BV184" s="254"/>
      <c r="BW184" s="254"/>
      <c r="BX184" s="254"/>
      <c r="BY184" s="254"/>
      <c r="BZ184" s="254"/>
      <c r="CA184" s="254"/>
      <c r="CB184" s="254"/>
      <c r="CC184" s="254"/>
      <c r="CD184" s="254"/>
      <c r="CE184" s="254"/>
      <c r="CF184" s="254"/>
      <c r="CG184" s="254"/>
      <c r="CH184" s="254"/>
      <c r="CI184" s="254"/>
      <c r="CJ184" s="254"/>
      <c r="CK184" s="254"/>
      <c r="CL184" s="254"/>
      <c r="CM184" s="254"/>
      <c r="CN184" s="266"/>
      <c r="CO184" s="266"/>
      <c r="CP184" s="266"/>
      <c r="CQ184" s="268"/>
      <c r="CR184" s="254"/>
      <c r="CS184" s="254"/>
      <c r="CT184" s="254"/>
      <c r="CU184" s="254"/>
      <c r="CV184" s="254"/>
      <c r="CW184" s="254"/>
      <c r="CX184" s="258"/>
      <c r="CY184" s="258"/>
      <c r="CZ184" s="258"/>
      <c r="DA184" s="259"/>
    </row>
    <row r="185" spans="1:105">
      <c r="A185" s="253"/>
      <c r="B185" s="257"/>
      <c r="C185" s="254"/>
      <c r="D185" s="254"/>
      <c r="E185" s="254"/>
      <c r="F185" s="254"/>
      <c r="G185" s="254"/>
      <c r="H185" s="254" t="s">
        <v>256</v>
      </c>
      <c r="I185" s="254"/>
      <c r="J185" s="254"/>
      <c r="K185" s="254"/>
      <c r="L185" s="254" t="s">
        <v>250</v>
      </c>
      <c r="M185" s="254"/>
      <c r="N185" s="254"/>
      <c r="O185" s="254" t="s">
        <v>254</v>
      </c>
      <c r="P185" s="254"/>
      <c r="Q185" s="254"/>
      <c r="R185" s="621">
        <f>기계경비총괄표!H7</f>
        <v>44983</v>
      </c>
      <c r="S185" s="621"/>
      <c r="T185" s="254"/>
      <c r="U185" s="254"/>
      <c r="V185" s="254"/>
      <c r="W185" s="254"/>
      <c r="X185" s="254"/>
      <c r="Y185" s="254"/>
      <c r="Z185" s="254"/>
      <c r="AA185" s="254" t="s">
        <v>260</v>
      </c>
      <c r="AB185" s="254"/>
      <c r="AC185" s="621" t="str">
        <f>AJ181</f>
        <v>244.22</v>
      </c>
      <c r="AD185" s="621"/>
      <c r="AE185" s="254"/>
      <c r="AF185" s="254"/>
      <c r="AG185" s="254"/>
      <c r="AH185" s="254"/>
      <c r="AI185" s="254"/>
      <c r="AJ185" s="254"/>
      <c r="AK185" s="254"/>
      <c r="AL185" s="254" t="s">
        <v>73</v>
      </c>
      <c r="AM185" s="254"/>
      <c r="AN185" s="254" t="str">
        <f>TEXT(1,"#,##0.#######")</f>
        <v>1.</v>
      </c>
      <c r="AO185" s="254" t="s">
        <v>260</v>
      </c>
      <c r="AP185" s="254" t="str">
        <f>TEXT(3,"#,##0.#######")</f>
        <v>3.</v>
      </c>
      <c r="AQ185" s="254"/>
      <c r="AR185" s="254" t="s">
        <v>247</v>
      </c>
      <c r="AS185" s="254"/>
      <c r="AT185" s="254"/>
      <c r="AU185" s="621">
        <f>TRUNC(R185/AJ181*AN185/AP185,0)</f>
        <v>61</v>
      </c>
      <c r="AV185" s="621"/>
      <c r="AW185" s="621"/>
      <c r="AX185" s="621"/>
      <c r="AY185" s="621"/>
      <c r="AZ185" s="254"/>
      <c r="BA185" s="254"/>
      <c r="BB185" s="254"/>
      <c r="BC185" s="254"/>
      <c r="BD185" s="254"/>
      <c r="BE185" s="254"/>
      <c r="BF185" s="254"/>
      <c r="BG185" s="254"/>
      <c r="BH185" s="254"/>
      <c r="BI185" s="254"/>
      <c r="BJ185" s="254"/>
      <c r="BK185" s="254"/>
      <c r="BL185" s="254"/>
      <c r="BM185" s="254"/>
      <c r="BN185" s="254"/>
      <c r="BO185" s="254"/>
      <c r="BP185" s="254"/>
      <c r="BQ185" s="254"/>
      <c r="BR185" s="254"/>
      <c r="BS185" s="254"/>
      <c r="BT185" s="254"/>
      <c r="BU185" s="254"/>
      <c r="BV185" s="254"/>
      <c r="BW185" s="254"/>
      <c r="BX185" s="254"/>
      <c r="BY185" s="254"/>
      <c r="BZ185" s="254"/>
      <c r="CA185" s="254"/>
      <c r="CB185" s="254"/>
      <c r="CC185" s="254"/>
      <c r="CD185" s="254"/>
      <c r="CE185" s="254"/>
      <c r="CF185" s="254"/>
      <c r="CG185" s="254"/>
      <c r="CH185" s="254"/>
      <c r="CI185" s="254"/>
      <c r="CJ185" s="254"/>
      <c r="CK185" s="254"/>
      <c r="CL185" s="254"/>
      <c r="CM185" s="254"/>
      <c r="CN185" s="266"/>
      <c r="CO185" s="266"/>
      <c r="CP185" s="266"/>
      <c r="CQ185" s="268"/>
      <c r="CR185" s="254"/>
      <c r="CS185" s="254"/>
      <c r="CT185" s="254"/>
      <c r="CU185" s="254"/>
      <c r="CV185" s="254"/>
      <c r="CW185" s="254"/>
      <c r="CX185" s="258"/>
      <c r="CY185" s="258"/>
      <c r="CZ185" s="258"/>
      <c r="DA185" s="259"/>
    </row>
    <row r="186" spans="1:105">
      <c r="A186" s="253"/>
      <c r="B186" s="257"/>
      <c r="C186" s="254"/>
      <c r="D186" s="254"/>
      <c r="E186" s="254"/>
      <c r="F186" s="254"/>
      <c r="G186" s="254"/>
      <c r="H186" s="254" t="s">
        <v>257</v>
      </c>
      <c r="I186" s="254"/>
      <c r="J186" s="254"/>
      <c r="K186" s="254"/>
      <c r="L186" s="254" t="s">
        <v>258</v>
      </c>
      <c r="M186" s="254"/>
      <c r="N186" s="254"/>
      <c r="O186" s="254" t="s">
        <v>254</v>
      </c>
      <c r="P186" s="254"/>
      <c r="Q186" s="254"/>
      <c r="R186" s="254"/>
      <c r="S186" s="254"/>
      <c r="T186" s="254"/>
      <c r="U186" s="254"/>
      <c r="V186" s="254"/>
      <c r="W186" s="254"/>
      <c r="X186" s="254"/>
      <c r="Y186" s="254"/>
      <c r="Z186" s="254"/>
      <c r="AA186" s="254"/>
      <c r="AB186" s="254"/>
      <c r="AC186" s="254"/>
      <c r="AD186" s="254"/>
      <c r="AE186" s="254"/>
      <c r="AF186" s="254"/>
      <c r="AG186" s="254"/>
      <c r="AH186" s="254"/>
      <c r="AI186" s="254"/>
      <c r="AJ186" s="254"/>
      <c r="AK186" s="254"/>
      <c r="AL186" s="254"/>
      <c r="AM186" s="254"/>
      <c r="AN186" s="254"/>
      <c r="AO186" s="254"/>
      <c r="AP186" s="254"/>
      <c r="AQ186" s="254"/>
      <c r="AR186" s="254" t="s">
        <v>349</v>
      </c>
      <c r="AS186" s="254"/>
      <c r="AT186" s="254"/>
      <c r="AU186" s="254"/>
      <c r="AV186" s="621">
        <f>SUM(AU183:AY185)</f>
        <v>215</v>
      </c>
      <c r="AW186" s="621"/>
      <c r="AX186" s="621"/>
      <c r="AY186" s="621"/>
      <c r="AZ186" s="621"/>
      <c r="BA186" s="254"/>
      <c r="BB186" s="254"/>
      <c r="BC186" s="254"/>
      <c r="BD186" s="254"/>
      <c r="BE186" s="254"/>
      <c r="BF186" s="254"/>
      <c r="BG186" s="254"/>
      <c r="BH186" s="254"/>
      <c r="BI186" s="254"/>
      <c r="BJ186" s="254"/>
      <c r="BK186" s="254"/>
      <c r="BL186" s="254"/>
      <c r="BM186" s="254"/>
      <c r="BN186" s="254"/>
      <c r="BO186" s="254"/>
      <c r="BP186" s="254"/>
      <c r="BQ186" s="254"/>
      <c r="BR186" s="254"/>
      <c r="BS186" s="254"/>
      <c r="BT186" s="254"/>
      <c r="BU186" s="254"/>
      <c r="BV186" s="254"/>
      <c r="BW186" s="254"/>
      <c r="BX186" s="254"/>
      <c r="BY186" s="254"/>
      <c r="BZ186" s="254"/>
      <c r="CA186" s="254"/>
      <c r="CB186" s="254"/>
      <c r="CC186" s="254"/>
      <c r="CD186" s="254"/>
      <c r="CE186" s="254"/>
      <c r="CF186" s="254"/>
      <c r="CG186" s="254"/>
      <c r="CH186" s="254"/>
      <c r="CI186" s="254"/>
      <c r="CJ186" s="254"/>
      <c r="CK186" s="254"/>
      <c r="CL186" s="254"/>
      <c r="CM186" s="254"/>
      <c r="CN186" s="266">
        <f>SUM(CO186:CQ186)</f>
        <v>215</v>
      </c>
      <c r="CO186" s="266">
        <f>AU183</f>
        <v>77</v>
      </c>
      <c r="CP186" s="266">
        <f>AU184</f>
        <v>77</v>
      </c>
      <c r="CQ186" s="268">
        <f>AU185</f>
        <v>61</v>
      </c>
      <c r="CR186" s="254"/>
      <c r="CS186" s="254"/>
      <c r="CT186" s="254"/>
      <c r="CU186" s="254"/>
      <c r="CV186" s="254"/>
      <c r="CW186" s="254"/>
      <c r="CX186" s="258">
        <f>CY186+CZ186+DA186</f>
        <v>215</v>
      </c>
      <c r="CY186" s="258" t="str">
        <f>TEXT(AU183,"#,###.0")</f>
        <v>77.0</v>
      </c>
      <c r="CZ186" s="258" t="str">
        <f>TEXT(AU184,"#,###.0")</f>
        <v>77.0</v>
      </c>
      <c r="DA186" s="259" t="str">
        <f>TEXT(AU185,"#,###.0")</f>
        <v>61.0</v>
      </c>
    </row>
    <row r="187" spans="1:105">
      <c r="A187" s="253"/>
      <c r="B187" s="257"/>
      <c r="C187" s="254"/>
      <c r="D187" s="254"/>
      <c r="E187" s="254"/>
      <c r="F187" s="254"/>
      <c r="G187" s="254"/>
      <c r="H187" s="254"/>
      <c r="I187" s="254"/>
      <c r="J187" s="254"/>
      <c r="K187" s="254"/>
      <c r="L187" s="254"/>
      <c r="M187" s="254"/>
      <c r="N187" s="254"/>
      <c r="O187" s="254"/>
      <c r="P187" s="254"/>
      <c r="Q187" s="254"/>
      <c r="R187" s="254"/>
      <c r="S187" s="254"/>
      <c r="T187" s="254"/>
      <c r="U187" s="254"/>
      <c r="V187" s="254"/>
      <c r="W187" s="254"/>
      <c r="X187" s="254"/>
      <c r="Y187" s="254"/>
      <c r="Z187" s="254"/>
      <c r="AA187" s="254"/>
      <c r="AB187" s="254"/>
      <c r="AC187" s="254"/>
      <c r="AD187" s="254"/>
      <c r="AE187" s="254"/>
      <c r="AF187" s="254"/>
      <c r="AG187" s="254"/>
      <c r="AH187" s="254"/>
      <c r="AI187" s="254"/>
      <c r="AJ187" s="254"/>
      <c r="AK187" s="254"/>
      <c r="AL187" s="254"/>
      <c r="AM187" s="254"/>
      <c r="AN187" s="254"/>
      <c r="AO187" s="254"/>
      <c r="AP187" s="254"/>
      <c r="AQ187" s="254"/>
      <c r="AR187" s="254"/>
      <c r="AS187" s="254"/>
      <c r="AT187" s="254"/>
      <c r="AU187" s="254"/>
      <c r="AV187" s="254"/>
      <c r="AW187" s="254"/>
      <c r="AX187" s="254"/>
      <c r="AY187" s="254"/>
      <c r="AZ187" s="254"/>
      <c r="BA187" s="254"/>
      <c r="BB187" s="254"/>
      <c r="BC187" s="254"/>
      <c r="BD187" s="254"/>
      <c r="BE187" s="254"/>
      <c r="BF187" s="254"/>
      <c r="BG187" s="254"/>
      <c r="BH187" s="254"/>
      <c r="BI187" s="254"/>
      <c r="BJ187" s="254"/>
      <c r="BK187" s="254"/>
      <c r="BL187" s="254"/>
      <c r="BM187" s="254"/>
      <c r="BN187" s="254"/>
      <c r="BO187" s="254"/>
      <c r="BP187" s="254"/>
      <c r="BQ187" s="254"/>
      <c r="BR187" s="254"/>
      <c r="BS187" s="254"/>
      <c r="BT187" s="254"/>
      <c r="BU187" s="254"/>
      <c r="BV187" s="254"/>
      <c r="BW187" s="254"/>
      <c r="BX187" s="254"/>
      <c r="BY187" s="254"/>
      <c r="BZ187" s="254"/>
      <c r="CA187" s="254"/>
      <c r="CB187" s="254"/>
      <c r="CC187" s="254"/>
      <c r="CD187" s="254"/>
      <c r="CE187" s="254"/>
      <c r="CF187" s="254"/>
      <c r="CG187" s="254"/>
      <c r="CH187" s="254"/>
      <c r="CI187" s="254"/>
      <c r="CJ187" s="254"/>
      <c r="CK187" s="254"/>
      <c r="CL187" s="254"/>
      <c r="CM187" s="254"/>
      <c r="CN187" s="266"/>
      <c r="CO187" s="266"/>
      <c r="CP187" s="266"/>
      <c r="CQ187" s="268"/>
      <c r="CR187" s="254"/>
      <c r="CS187" s="254"/>
      <c r="CT187" s="254"/>
      <c r="CU187" s="254"/>
      <c r="CV187" s="254"/>
      <c r="CW187" s="254"/>
      <c r="CX187" s="258"/>
      <c r="CY187" s="258"/>
      <c r="CZ187" s="258"/>
      <c r="DA187" s="259"/>
    </row>
    <row r="188" spans="1:105">
      <c r="A188" s="253"/>
      <c r="B188" s="257"/>
      <c r="C188" s="254"/>
      <c r="D188" s="254"/>
      <c r="E188" s="254"/>
      <c r="F188" s="254"/>
      <c r="G188" s="254"/>
      <c r="H188" s="254"/>
      <c r="I188" s="254"/>
      <c r="J188" s="254"/>
      <c r="K188" s="254"/>
      <c r="L188" s="254"/>
      <c r="M188" s="254"/>
      <c r="N188" s="254"/>
      <c r="O188" s="254"/>
      <c r="P188" s="254"/>
      <c r="Q188" s="254"/>
      <c r="R188" s="254"/>
      <c r="S188" s="254"/>
      <c r="T188" s="254"/>
      <c r="U188" s="254"/>
      <c r="V188" s="254"/>
      <c r="W188" s="254"/>
      <c r="X188" s="254"/>
      <c r="Y188" s="254"/>
      <c r="Z188" s="254"/>
      <c r="AA188" s="254"/>
      <c r="AB188" s="254"/>
      <c r="AC188" s="254"/>
      <c r="AD188" s="254"/>
      <c r="AE188" s="254"/>
      <c r="AF188" s="254"/>
      <c r="AG188" s="254"/>
      <c r="AH188" s="254"/>
      <c r="AI188" s="254"/>
      <c r="AJ188" s="254"/>
      <c r="AK188" s="254"/>
      <c r="AL188" s="254"/>
      <c r="AM188" s="254"/>
      <c r="AN188" s="254"/>
      <c r="AO188" s="254"/>
      <c r="AP188" s="254"/>
      <c r="AQ188" s="254"/>
      <c r="AR188" s="254"/>
      <c r="AS188" s="254"/>
      <c r="AT188" s="254"/>
      <c r="AU188" s="254"/>
      <c r="AV188" s="254"/>
      <c r="AW188" s="254"/>
      <c r="AX188" s="254"/>
      <c r="AY188" s="254"/>
      <c r="AZ188" s="254"/>
      <c r="BA188" s="254"/>
      <c r="BB188" s="254"/>
      <c r="BC188" s="254"/>
      <c r="BD188" s="254"/>
      <c r="BE188" s="254"/>
      <c r="BF188" s="254"/>
      <c r="BG188" s="254"/>
      <c r="BH188" s="254"/>
      <c r="BI188" s="254"/>
      <c r="BJ188" s="254"/>
      <c r="BK188" s="254"/>
      <c r="BL188" s="254"/>
      <c r="BM188" s="254"/>
      <c r="BN188" s="254"/>
      <c r="BO188" s="254"/>
      <c r="BP188" s="254"/>
      <c r="BQ188" s="254"/>
      <c r="BR188" s="254"/>
      <c r="BS188" s="254"/>
      <c r="BT188" s="254"/>
      <c r="BU188" s="254"/>
      <c r="BV188" s="254"/>
      <c r="BW188" s="254"/>
      <c r="BX188" s="254"/>
      <c r="BY188" s="254"/>
      <c r="BZ188" s="254"/>
      <c r="CA188" s="254"/>
      <c r="CB188" s="254"/>
      <c r="CC188" s="254"/>
      <c r="CD188" s="254"/>
      <c r="CE188" s="254"/>
      <c r="CF188" s="254"/>
      <c r="CG188" s="254"/>
      <c r="CH188" s="254"/>
      <c r="CI188" s="254"/>
      <c r="CJ188" s="254"/>
      <c r="CK188" s="254"/>
      <c r="CL188" s="254"/>
      <c r="CM188" s="254"/>
      <c r="CN188" s="266"/>
      <c r="CO188" s="266"/>
      <c r="CP188" s="266"/>
      <c r="CQ188" s="268"/>
      <c r="CR188" s="254"/>
      <c r="CS188" s="254"/>
      <c r="CT188" s="254"/>
      <c r="CU188" s="254"/>
      <c r="CV188" s="254"/>
      <c r="CW188" s="254"/>
      <c r="CX188" s="258"/>
      <c r="CY188" s="258"/>
      <c r="CZ188" s="258"/>
      <c r="DA188" s="259"/>
    </row>
    <row r="189" spans="1:105">
      <c r="A189" s="253"/>
      <c r="B189" s="257"/>
      <c r="C189" s="254"/>
      <c r="D189" s="254"/>
      <c r="E189" s="254"/>
      <c r="F189" s="254"/>
      <c r="G189" s="254"/>
      <c r="H189" s="254"/>
      <c r="I189" s="254"/>
      <c r="J189" s="254"/>
      <c r="K189" s="254"/>
      <c r="L189" s="254"/>
      <c r="M189" s="254"/>
      <c r="N189" s="254"/>
      <c r="O189" s="254"/>
      <c r="P189" s="254"/>
      <c r="Q189" s="254"/>
      <c r="R189" s="254"/>
      <c r="S189" s="254"/>
      <c r="T189" s="254"/>
      <c r="U189" s="254"/>
      <c r="V189" s="254"/>
      <c r="W189" s="254"/>
      <c r="X189" s="254"/>
      <c r="Y189" s="254"/>
      <c r="Z189" s="254"/>
      <c r="AA189" s="254"/>
      <c r="AB189" s="254"/>
      <c r="AC189" s="254"/>
      <c r="AD189" s="254"/>
      <c r="AE189" s="254"/>
      <c r="AF189" s="254"/>
      <c r="AG189" s="254"/>
      <c r="AH189" s="254"/>
      <c r="AI189" s="254"/>
      <c r="AJ189" s="254"/>
      <c r="AK189" s="254"/>
      <c r="AL189" s="254"/>
      <c r="AM189" s="254"/>
      <c r="AN189" s="254"/>
      <c r="AO189" s="254"/>
      <c r="AP189" s="254"/>
      <c r="AQ189" s="254"/>
      <c r="AR189" s="254"/>
      <c r="AS189" s="254"/>
      <c r="AT189" s="254"/>
      <c r="AU189" s="254"/>
      <c r="AV189" s="254"/>
      <c r="AW189" s="254"/>
      <c r="AX189" s="254"/>
      <c r="AY189" s="254"/>
      <c r="AZ189" s="254"/>
      <c r="BA189" s="254"/>
      <c r="BB189" s="254"/>
      <c r="BC189" s="254"/>
      <c r="BD189" s="254"/>
      <c r="BE189" s="254"/>
      <c r="BF189" s="254"/>
      <c r="BG189" s="254"/>
      <c r="BH189" s="254"/>
      <c r="BI189" s="254"/>
      <c r="BJ189" s="254"/>
      <c r="BK189" s="254"/>
      <c r="BL189" s="254"/>
      <c r="BM189" s="254"/>
      <c r="BN189" s="254"/>
      <c r="BO189" s="254"/>
      <c r="BP189" s="254"/>
      <c r="BQ189" s="254"/>
      <c r="BR189" s="254"/>
      <c r="BS189" s="254"/>
      <c r="BT189" s="254"/>
      <c r="BU189" s="254"/>
      <c r="BV189" s="254"/>
      <c r="BW189" s="254"/>
      <c r="BX189" s="254"/>
      <c r="BY189" s="254"/>
      <c r="BZ189" s="254"/>
      <c r="CA189" s="254"/>
      <c r="CB189" s="254"/>
      <c r="CC189" s="254"/>
      <c r="CD189" s="254"/>
      <c r="CE189" s="254"/>
      <c r="CF189" s="254"/>
      <c r="CG189" s="254"/>
      <c r="CH189" s="254"/>
      <c r="CI189" s="254"/>
      <c r="CJ189" s="254"/>
      <c r="CK189" s="254"/>
      <c r="CL189" s="254"/>
      <c r="CM189" s="254"/>
      <c r="CN189" s="266"/>
      <c r="CO189" s="266"/>
      <c r="CP189" s="266"/>
      <c r="CQ189" s="268"/>
      <c r="CR189" s="254"/>
      <c r="CS189" s="254"/>
      <c r="CT189" s="254"/>
      <c r="CU189" s="254"/>
      <c r="CV189" s="254"/>
      <c r="CW189" s="254"/>
      <c r="CX189" s="258"/>
      <c r="CY189" s="258"/>
      <c r="CZ189" s="258"/>
      <c r="DA189" s="259"/>
    </row>
    <row r="190" spans="1:105">
      <c r="A190" s="253"/>
      <c r="B190" s="257"/>
      <c r="C190" s="254"/>
      <c r="D190" s="254"/>
      <c r="E190" s="254"/>
      <c r="F190" s="254"/>
      <c r="G190" s="254"/>
      <c r="H190" s="254"/>
      <c r="I190" s="254"/>
      <c r="J190" s="254"/>
      <c r="K190" s="254"/>
      <c r="L190" s="254"/>
      <c r="M190" s="254"/>
      <c r="N190" s="254"/>
      <c r="O190" s="254"/>
      <c r="P190" s="254"/>
      <c r="Q190" s="254"/>
      <c r="R190" s="254"/>
      <c r="S190" s="254"/>
      <c r="T190" s="254"/>
      <c r="U190" s="254"/>
      <c r="V190" s="254"/>
      <c r="W190" s="254"/>
      <c r="X190" s="254"/>
      <c r="Y190" s="254"/>
      <c r="Z190" s="254"/>
      <c r="AA190" s="254"/>
      <c r="AB190" s="254"/>
      <c r="AC190" s="254"/>
      <c r="AD190" s="254"/>
      <c r="AE190" s="254"/>
      <c r="AF190" s="254"/>
      <c r="AG190" s="254"/>
      <c r="AH190" s="254"/>
      <c r="AI190" s="254"/>
      <c r="AJ190" s="254"/>
      <c r="AK190" s="254"/>
      <c r="AL190" s="254"/>
      <c r="AM190" s="254"/>
      <c r="AN190" s="254"/>
      <c r="AO190" s="254"/>
      <c r="AP190" s="254"/>
      <c r="AQ190" s="254"/>
      <c r="AR190" s="254"/>
      <c r="AS190" s="254"/>
      <c r="AT190" s="254"/>
      <c r="AU190" s="254"/>
      <c r="AV190" s="254"/>
      <c r="AW190" s="254"/>
      <c r="AX190" s="254"/>
      <c r="AY190" s="254"/>
      <c r="AZ190" s="254"/>
      <c r="BA190" s="254"/>
      <c r="BB190" s="254"/>
      <c r="BC190" s="254"/>
      <c r="BD190" s="254"/>
      <c r="BE190" s="254"/>
      <c r="BF190" s="254"/>
      <c r="BG190" s="254"/>
      <c r="BH190" s="254"/>
      <c r="BI190" s="254"/>
      <c r="BJ190" s="254"/>
      <c r="BK190" s="254"/>
      <c r="BL190" s="254"/>
      <c r="BM190" s="254"/>
      <c r="BN190" s="254"/>
      <c r="BO190" s="254"/>
      <c r="BP190" s="254"/>
      <c r="BQ190" s="254"/>
      <c r="BR190" s="254"/>
      <c r="BS190" s="254"/>
      <c r="BT190" s="254"/>
      <c r="BU190" s="254"/>
      <c r="BV190" s="254"/>
      <c r="BW190" s="254"/>
      <c r="BX190" s="254"/>
      <c r="BY190" s="254"/>
      <c r="BZ190" s="254"/>
      <c r="CA190" s="254"/>
      <c r="CB190" s="254"/>
      <c r="CC190" s="254"/>
      <c r="CD190" s="254"/>
      <c r="CE190" s="254"/>
      <c r="CF190" s="254"/>
      <c r="CG190" s="254"/>
      <c r="CH190" s="254"/>
      <c r="CI190" s="254"/>
      <c r="CJ190" s="254"/>
      <c r="CK190" s="254"/>
      <c r="CL190" s="254"/>
      <c r="CM190" s="254"/>
      <c r="CN190" s="266"/>
      <c r="CO190" s="266"/>
      <c r="CP190" s="266"/>
      <c r="CQ190" s="268"/>
      <c r="CR190" s="254"/>
      <c r="CS190" s="254"/>
      <c r="CT190" s="254"/>
      <c r="CU190" s="254"/>
      <c r="CV190" s="254"/>
      <c r="CW190" s="254"/>
      <c r="CX190" s="258"/>
      <c r="CY190" s="258"/>
      <c r="CZ190" s="258"/>
      <c r="DA190" s="259"/>
    </row>
    <row r="191" spans="1:105">
      <c r="A191" s="253"/>
      <c r="B191" s="257"/>
      <c r="C191" s="254"/>
      <c r="D191" s="254"/>
      <c r="E191" s="254"/>
      <c r="F191" s="254"/>
      <c r="G191" s="254"/>
      <c r="H191" s="254"/>
      <c r="I191" s="254"/>
      <c r="J191" s="254"/>
      <c r="K191" s="254"/>
      <c r="L191" s="254"/>
      <c r="M191" s="254"/>
      <c r="N191" s="254"/>
      <c r="O191" s="254"/>
      <c r="P191" s="254"/>
      <c r="Q191" s="254"/>
      <c r="R191" s="254"/>
      <c r="S191" s="254"/>
      <c r="T191" s="254"/>
      <c r="U191" s="254"/>
      <c r="V191" s="254"/>
      <c r="W191" s="254"/>
      <c r="X191" s="254"/>
      <c r="Y191" s="254"/>
      <c r="Z191" s="254"/>
      <c r="AA191" s="254"/>
      <c r="AB191" s="254"/>
      <c r="AC191" s="254"/>
      <c r="AD191" s="254"/>
      <c r="AE191" s="254"/>
      <c r="AF191" s="254"/>
      <c r="AG191" s="254"/>
      <c r="AH191" s="254"/>
      <c r="AI191" s="254"/>
      <c r="AJ191" s="254"/>
      <c r="AK191" s="254"/>
      <c r="AL191" s="254"/>
      <c r="AM191" s="254"/>
      <c r="AN191" s="254"/>
      <c r="AO191" s="254"/>
      <c r="AP191" s="254"/>
      <c r="AQ191" s="254"/>
      <c r="AR191" s="254"/>
      <c r="AS191" s="254"/>
      <c r="AT191" s="254"/>
      <c r="AU191" s="254"/>
      <c r="AV191" s="254"/>
      <c r="AW191" s="254"/>
      <c r="AX191" s="254"/>
      <c r="AY191" s="254"/>
      <c r="AZ191" s="254"/>
      <c r="BA191" s="254"/>
      <c r="BB191" s="254"/>
      <c r="BC191" s="254"/>
      <c r="BD191" s="254"/>
      <c r="BE191" s="254"/>
      <c r="BF191" s="254"/>
      <c r="BG191" s="254"/>
      <c r="BH191" s="254"/>
      <c r="BI191" s="254"/>
      <c r="BJ191" s="254"/>
      <c r="BK191" s="254"/>
      <c r="BL191" s="254"/>
      <c r="BM191" s="254"/>
      <c r="BN191" s="254"/>
      <c r="BO191" s="254"/>
      <c r="BP191" s="254"/>
      <c r="BQ191" s="254"/>
      <c r="BR191" s="254"/>
      <c r="BS191" s="254"/>
      <c r="BT191" s="254"/>
      <c r="BU191" s="254"/>
      <c r="BV191" s="254"/>
      <c r="BW191" s="254"/>
      <c r="BX191" s="254"/>
      <c r="BY191" s="254"/>
      <c r="BZ191" s="254"/>
      <c r="CA191" s="254"/>
      <c r="CB191" s="254"/>
      <c r="CC191" s="254"/>
      <c r="CD191" s="254"/>
      <c r="CE191" s="254"/>
      <c r="CF191" s="254"/>
      <c r="CG191" s="254"/>
      <c r="CH191" s="254"/>
      <c r="CI191" s="254"/>
      <c r="CJ191" s="254"/>
      <c r="CK191" s="254"/>
      <c r="CL191" s="254"/>
      <c r="CM191" s="254"/>
      <c r="CN191" s="266"/>
      <c r="CO191" s="266"/>
      <c r="CP191" s="266"/>
      <c r="CQ191" s="268"/>
      <c r="CR191" s="254"/>
      <c r="CS191" s="254"/>
      <c r="CT191" s="254"/>
      <c r="CU191" s="254"/>
      <c r="CV191" s="254"/>
      <c r="CW191" s="254"/>
      <c r="CX191" s="258"/>
      <c r="CY191" s="258"/>
      <c r="CZ191" s="258"/>
      <c r="DA191" s="259"/>
    </row>
    <row r="192" spans="1:105">
      <c r="A192" s="253"/>
      <c r="B192" s="257"/>
      <c r="C192" s="254"/>
      <c r="D192" s="254"/>
      <c r="E192" s="254"/>
      <c r="F192" s="254"/>
      <c r="G192" s="254"/>
      <c r="H192" s="254"/>
      <c r="I192" s="254"/>
      <c r="J192" s="254"/>
      <c r="K192" s="254"/>
      <c r="L192" s="254"/>
      <c r="M192" s="254"/>
      <c r="N192" s="254"/>
      <c r="O192" s="254"/>
      <c r="P192" s="254"/>
      <c r="Q192" s="254"/>
      <c r="R192" s="254"/>
      <c r="S192" s="254"/>
      <c r="T192" s="254"/>
      <c r="U192" s="254"/>
      <c r="V192" s="254"/>
      <c r="W192" s="254"/>
      <c r="X192" s="254"/>
      <c r="Y192" s="254"/>
      <c r="Z192" s="254"/>
      <c r="AA192" s="254"/>
      <c r="AB192" s="254"/>
      <c r="AC192" s="254"/>
      <c r="AD192" s="254"/>
      <c r="AE192" s="254"/>
      <c r="AF192" s="254"/>
      <c r="AG192" s="254"/>
      <c r="AH192" s="254"/>
      <c r="AI192" s="254"/>
      <c r="AJ192" s="254"/>
      <c r="AK192" s="254"/>
      <c r="AL192" s="254"/>
      <c r="AM192" s="254"/>
      <c r="AN192" s="254"/>
      <c r="AO192" s="254"/>
      <c r="AP192" s="254"/>
      <c r="AQ192" s="254"/>
      <c r="AR192" s="254"/>
      <c r="AS192" s="254"/>
      <c r="AT192" s="254"/>
      <c r="AU192" s="254"/>
      <c r="AV192" s="254"/>
      <c r="AW192" s="254"/>
      <c r="AX192" s="254"/>
      <c r="AY192" s="254"/>
      <c r="AZ192" s="254"/>
      <c r="BA192" s="254"/>
      <c r="BB192" s="254"/>
      <c r="BC192" s="254"/>
      <c r="BD192" s="254"/>
      <c r="BE192" s="254"/>
      <c r="BF192" s="254"/>
      <c r="BG192" s="254"/>
      <c r="BH192" s="254"/>
      <c r="BI192" s="254"/>
      <c r="BJ192" s="254"/>
      <c r="BK192" s="254"/>
      <c r="BL192" s="254"/>
      <c r="BM192" s="254"/>
      <c r="BN192" s="254"/>
      <c r="BO192" s="254"/>
      <c r="BP192" s="254"/>
      <c r="BQ192" s="254"/>
      <c r="BR192" s="254"/>
      <c r="BS192" s="254"/>
      <c r="BT192" s="254"/>
      <c r="BU192" s="254"/>
      <c r="BV192" s="254"/>
      <c r="BW192" s="254"/>
      <c r="BX192" s="254"/>
      <c r="BY192" s="254"/>
      <c r="BZ192" s="254"/>
      <c r="CA192" s="254"/>
      <c r="CB192" s="254"/>
      <c r="CC192" s="254"/>
      <c r="CD192" s="254"/>
      <c r="CE192" s="254"/>
      <c r="CF192" s="254"/>
      <c r="CG192" s="254"/>
      <c r="CH192" s="254"/>
      <c r="CI192" s="254"/>
      <c r="CJ192" s="254"/>
      <c r="CK192" s="254"/>
      <c r="CL192" s="254"/>
      <c r="CM192" s="254"/>
      <c r="CN192" s="266"/>
      <c r="CO192" s="266"/>
      <c r="CP192" s="266"/>
      <c r="CQ192" s="268"/>
      <c r="CR192" s="254"/>
      <c r="CS192" s="254"/>
      <c r="CT192" s="254"/>
      <c r="CU192" s="254"/>
      <c r="CV192" s="254"/>
      <c r="CW192" s="254"/>
      <c r="CX192" s="258"/>
      <c r="CY192" s="258"/>
      <c r="CZ192" s="258"/>
      <c r="DA192" s="259"/>
    </row>
    <row r="193" spans="1:105">
      <c r="A193" s="253"/>
      <c r="B193" s="257"/>
      <c r="C193" s="254"/>
      <c r="D193" s="254"/>
      <c r="E193" s="254"/>
      <c r="F193" s="254"/>
      <c r="G193" s="254"/>
      <c r="H193" s="254"/>
      <c r="I193" s="254"/>
      <c r="J193" s="254"/>
      <c r="K193" s="254"/>
      <c r="L193" s="254"/>
      <c r="M193" s="254"/>
      <c r="N193" s="254"/>
      <c r="O193" s="254"/>
      <c r="P193" s="254"/>
      <c r="Q193" s="254"/>
      <c r="R193" s="254"/>
      <c r="S193" s="254"/>
      <c r="T193" s="254"/>
      <c r="U193" s="254"/>
      <c r="V193" s="254"/>
      <c r="W193" s="254"/>
      <c r="X193" s="254"/>
      <c r="Y193" s="254"/>
      <c r="Z193" s="254"/>
      <c r="AA193" s="254"/>
      <c r="AB193" s="254"/>
      <c r="AC193" s="254"/>
      <c r="AD193" s="254"/>
      <c r="AE193" s="254"/>
      <c r="AF193" s="254"/>
      <c r="AG193" s="254"/>
      <c r="AH193" s="254"/>
      <c r="AI193" s="254"/>
      <c r="AJ193" s="254"/>
      <c r="AK193" s="254"/>
      <c r="AL193" s="254"/>
      <c r="AM193" s="254"/>
      <c r="AN193" s="254"/>
      <c r="AO193" s="254"/>
      <c r="AP193" s="254"/>
      <c r="AQ193" s="254"/>
      <c r="AR193" s="254"/>
      <c r="AS193" s="254"/>
      <c r="AT193" s="254"/>
      <c r="AU193" s="254"/>
      <c r="AV193" s="254"/>
      <c r="AW193" s="254"/>
      <c r="AX193" s="254"/>
      <c r="AY193" s="254"/>
      <c r="AZ193" s="254"/>
      <c r="BA193" s="254"/>
      <c r="BB193" s="254"/>
      <c r="BC193" s="254"/>
      <c r="BD193" s="254"/>
      <c r="BE193" s="254"/>
      <c r="BF193" s="254"/>
      <c r="BG193" s="254"/>
      <c r="BH193" s="254"/>
      <c r="BI193" s="254"/>
      <c r="BJ193" s="254"/>
      <c r="BK193" s="254"/>
      <c r="BL193" s="254"/>
      <c r="BM193" s="254"/>
      <c r="BN193" s="254"/>
      <c r="BO193" s="254"/>
      <c r="BP193" s="254"/>
      <c r="BQ193" s="254"/>
      <c r="BR193" s="254"/>
      <c r="BS193" s="254"/>
      <c r="BT193" s="254"/>
      <c r="BU193" s="254"/>
      <c r="BV193" s="254"/>
      <c r="BW193" s="254"/>
      <c r="BX193" s="254"/>
      <c r="BY193" s="254"/>
      <c r="BZ193" s="254"/>
      <c r="CA193" s="254"/>
      <c r="CB193" s="254"/>
      <c r="CC193" s="254"/>
      <c r="CD193" s="254"/>
      <c r="CE193" s="254"/>
      <c r="CF193" s="254"/>
      <c r="CG193" s="254"/>
      <c r="CH193" s="254"/>
      <c r="CI193" s="254"/>
      <c r="CJ193" s="254"/>
      <c r="CK193" s="254"/>
      <c r="CL193" s="254"/>
      <c r="CM193" s="254"/>
      <c r="CN193" s="266"/>
      <c r="CO193" s="266"/>
      <c r="CP193" s="266"/>
      <c r="CQ193" s="268"/>
      <c r="CR193" s="254"/>
      <c r="CS193" s="254"/>
      <c r="CT193" s="254"/>
      <c r="CU193" s="254"/>
      <c r="CV193" s="254"/>
      <c r="CW193" s="254"/>
      <c r="CX193" s="265">
        <f>CY193+CZ193+DA193</f>
        <v>0</v>
      </c>
      <c r="CY193" s="258" t="str">
        <f>TEXT(AQ190,"#,##0")</f>
        <v>0</v>
      </c>
      <c r="CZ193" s="258" t="str">
        <f>TEXT(AQ191,"#,##0")</f>
        <v>0</v>
      </c>
      <c r="DA193" s="259" t="str">
        <f>TEXT(AQ192,"#,##0")</f>
        <v>0</v>
      </c>
    </row>
    <row r="194" spans="1:105">
      <c r="B194" s="134"/>
      <c r="C194" s="270"/>
      <c r="D194" s="270"/>
      <c r="E194" s="270"/>
      <c r="F194" s="270"/>
      <c r="G194" s="270"/>
      <c r="H194" s="270"/>
      <c r="I194" s="270"/>
      <c r="J194" s="270"/>
      <c r="K194" s="270"/>
      <c r="L194" s="270"/>
      <c r="M194" s="270"/>
      <c r="N194" s="270"/>
      <c r="O194" s="270"/>
      <c r="P194" s="270"/>
      <c r="Q194" s="270"/>
      <c r="R194" s="270"/>
      <c r="S194" s="270"/>
      <c r="T194" s="270"/>
      <c r="U194" s="270"/>
      <c r="V194" s="270"/>
      <c r="W194" s="270"/>
      <c r="X194" s="270"/>
      <c r="Y194" s="270"/>
      <c r="Z194" s="270"/>
      <c r="AA194" s="270"/>
      <c r="AB194" s="270"/>
      <c r="AC194" s="270"/>
      <c r="AD194" s="270"/>
      <c r="AE194" s="270"/>
      <c r="AF194" s="270"/>
      <c r="AG194" s="270"/>
      <c r="AH194" s="270"/>
      <c r="AI194" s="270"/>
      <c r="AJ194" s="270"/>
      <c r="AK194" s="270"/>
      <c r="AL194" s="270"/>
      <c r="AM194" s="270"/>
      <c r="AN194" s="270"/>
      <c r="AO194" s="270"/>
      <c r="AP194" s="270"/>
      <c r="AQ194" s="270"/>
      <c r="AR194" s="270"/>
      <c r="AS194" s="270"/>
      <c r="AT194" s="270"/>
      <c r="AU194" s="270"/>
      <c r="AV194" s="270"/>
      <c r="AW194" s="270"/>
      <c r="AX194" s="270"/>
      <c r="AY194" s="270"/>
      <c r="AZ194" s="270"/>
      <c r="BA194" s="270"/>
      <c r="BB194" s="270"/>
      <c r="BC194" s="270"/>
      <c r="BD194" s="270"/>
      <c r="BE194" s="270"/>
      <c r="BF194" s="270"/>
      <c r="BG194" s="270"/>
      <c r="BH194" s="270"/>
      <c r="BI194" s="270"/>
      <c r="BJ194" s="270"/>
      <c r="BK194" s="270"/>
      <c r="BL194" s="270"/>
      <c r="BM194" s="270"/>
      <c r="BN194" s="270"/>
      <c r="BO194" s="270"/>
      <c r="BP194" s="270"/>
      <c r="BQ194" s="270"/>
      <c r="BR194" s="270"/>
      <c r="BS194" s="270"/>
      <c r="BT194" s="270"/>
      <c r="BU194" s="270"/>
      <c r="BV194" s="270"/>
      <c r="BW194" s="270"/>
      <c r="BX194" s="270"/>
      <c r="BY194" s="270"/>
      <c r="BZ194" s="270"/>
      <c r="CA194" s="270"/>
      <c r="CB194" s="270"/>
      <c r="CC194" s="270"/>
      <c r="CD194" s="270"/>
      <c r="CE194" s="270"/>
      <c r="CF194" s="270"/>
      <c r="CG194" s="270"/>
      <c r="CH194" s="270"/>
      <c r="CI194" s="270"/>
      <c r="CJ194" s="270"/>
      <c r="CK194" s="270"/>
      <c r="CL194" s="270"/>
      <c r="CM194" s="270"/>
      <c r="CN194" s="252"/>
      <c r="CO194" s="252"/>
      <c r="CP194" s="252"/>
      <c r="CQ194" s="138"/>
    </row>
    <row r="195" spans="1:105">
      <c r="B195" s="134"/>
      <c r="C195" s="270"/>
      <c r="D195" s="270"/>
      <c r="E195" s="270"/>
      <c r="F195" s="270"/>
      <c r="G195" s="270"/>
      <c r="H195" s="270"/>
      <c r="I195" s="270"/>
      <c r="J195" s="270"/>
      <c r="K195" s="270"/>
      <c r="L195" s="270"/>
      <c r="M195" s="270"/>
      <c r="N195" s="270"/>
      <c r="O195" s="270"/>
      <c r="P195" s="270"/>
      <c r="Q195" s="270"/>
      <c r="R195" s="270"/>
      <c r="S195" s="270"/>
      <c r="T195" s="270"/>
      <c r="U195" s="270"/>
      <c r="V195" s="270"/>
      <c r="W195" s="270"/>
      <c r="X195" s="270"/>
      <c r="Y195" s="270"/>
      <c r="Z195" s="270"/>
      <c r="AA195" s="270"/>
      <c r="AB195" s="270"/>
      <c r="AC195" s="270"/>
      <c r="AD195" s="270"/>
      <c r="AE195" s="270"/>
      <c r="AF195" s="270"/>
      <c r="AG195" s="270"/>
      <c r="AH195" s="270"/>
      <c r="AI195" s="270"/>
      <c r="AJ195" s="270"/>
      <c r="AK195" s="270"/>
      <c r="AL195" s="270"/>
      <c r="AM195" s="270"/>
      <c r="AN195" s="270"/>
      <c r="AO195" s="270"/>
      <c r="AP195" s="270"/>
      <c r="AQ195" s="270"/>
      <c r="AR195" s="270"/>
      <c r="AS195" s="270"/>
      <c r="AT195" s="270"/>
      <c r="AU195" s="270"/>
      <c r="AV195" s="270"/>
      <c r="AW195" s="270"/>
      <c r="AX195" s="270"/>
      <c r="AY195" s="270"/>
      <c r="AZ195" s="270"/>
      <c r="BA195" s="270"/>
      <c r="BB195" s="270"/>
      <c r="BC195" s="270"/>
      <c r="BD195" s="270"/>
      <c r="BE195" s="270"/>
      <c r="BF195" s="270"/>
      <c r="BG195" s="270"/>
      <c r="BH195" s="270"/>
      <c r="BI195" s="270"/>
      <c r="BJ195" s="270"/>
      <c r="BK195" s="270"/>
      <c r="BL195" s="270"/>
      <c r="BM195" s="270"/>
      <c r="BN195" s="270"/>
      <c r="BO195" s="270"/>
      <c r="BP195" s="270"/>
      <c r="BQ195" s="270"/>
      <c r="BR195" s="270"/>
      <c r="BS195" s="270"/>
      <c r="BT195" s="270"/>
      <c r="BU195" s="270"/>
      <c r="BV195" s="270"/>
      <c r="BW195" s="270"/>
      <c r="BX195" s="270"/>
      <c r="BY195" s="270"/>
      <c r="BZ195" s="270"/>
      <c r="CA195" s="270"/>
      <c r="CB195" s="270"/>
      <c r="CC195" s="270"/>
      <c r="CD195" s="270"/>
      <c r="CE195" s="270"/>
      <c r="CF195" s="270"/>
      <c r="CG195" s="270"/>
      <c r="CH195" s="270"/>
      <c r="CI195" s="270"/>
      <c r="CJ195" s="270"/>
      <c r="CK195" s="270"/>
      <c r="CL195" s="270"/>
      <c r="CM195" s="270"/>
      <c r="CN195" s="252"/>
      <c r="CO195" s="252"/>
      <c r="CP195" s="252"/>
      <c r="CQ195" s="138"/>
    </row>
    <row r="196" spans="1:105">
      <c r="B196" s="134"/>
      <c r="C196" s="270"/>
      <c r="D196" s="270"/>
      <c r="E196" s="270"/>
      <c r="F196" s="270"/>
      <c r="G196" s="270"/>
      <c r="H196" s="270"/>
      <c r="I196" s="270"/>
      <c r="J196" s="270"/>
      <c r="K196" s="270"/>
      <c r="L196" s="270"/>
      <c r="M196" s="270"/>
      <c r="N196" s="270"/>
      <c r="O196" s="270"/>
      <c r="P196" s="270"/>
      <c r="Q196" s="270"/>
      <c r="R196" s="270"/>
      <c r="S196" s="270"/>
      <c r="T196" s="270"/>
      <c r="U196" s="270"/>
      <c r="V196" s="270"/>
      <c r="W196" s="270"/>
      <c r="X196" s="270"/>
      <c r="Y196" s="270"/>
      <c r="Z196" s="270"/>
      <c r="AA196" s="270"/>
      <c r="AB196" s="270"/>
      <c r="AC196" s="270"/>
      <c r="AD196" s="270"/>
      <c r="AE196" s="270"/>
      <c r="AF196" s="270"/>
      <c r="AG196" s="270"/>
      <c r="AH196" s="270"/>
      <c r="AI196" s="270"/>
      <c r="AJ196" s="270"/>
      <c r="AK196" s="270"/>
      <c r="AL196" s="270"/>
      <c r="AM196" s="270"/>
      <c r="AN196" s="270"/>
      <c r="AO196" s="270"/>
      <c r="AP196" s="270"/>
      <c r="AQ196" s="270"/>
      <c r="AR196" s="270"/>
      <c r="AS196" s="270"/>
      <c r="AT196" s="270"/>
      <c r="AU196" s="270"/>
      <c r="AV196" s="270"/>
      <c r="AW196" s="270"/>
      <c r="AX196" s="270"/>
      <c r="AY196" s="270"/>
      <c r="AZ196" s="270"/>
      <c r="BA196" s="270"/>
      <c r="BB196" s="270"/>
      <c r="BC196" s="270"/>
      <c r="BD196" s="270"/>
      <c r="BE196" s="270"/>
      <c r="BF196" s="270"/>
      <c r="BG196" s="270"/>
      <c r="BH196" s="270"/>
      <c r="BI196" s="270"/>
      <c r="BJ196" s="270"/>
      <c r="BK196" s="270"/>
      <c r="BL196" s="270"/>
      <c r="BM196" s="270"/>
      <c r="BN196" s="270"/>
      <c r="BO196" s="270"/>
      <c r="BP196" s="270"/>
      <c r="BQ196" s="270"/>
      <c r="BR196" s="270"/>
      <c r="BS196" s="270"/>
      <c r="BT196" s="270"/>
      <c r="BU196" s="270"/>
      <c r="BV196" s="270"/>
      <c r="BW196" s="270"/>
      <c r="BX196" s="270"/>
      <c r="BY196" s="270"/>
      <c r="BZ196" s="270"/>
      <c r="CA196" s="270"/>
      <c r="CB196" s="270"/>
      <c r="CC196" s="270"/>
      <c r="CD196" s="270"/>
      <c r="CE196" s="270"/>
      <c r="CF196" s="270"/>
      <c r="CG196" s="270"/>
      <c r="CH196" s="270"/>
      <c r="CI196" s="270"/>
      <c r="CJ196" s="270"/>
      <c r="CK196" s="270"/>
      <c r="CL196" s="270"/>
      <c r="CM196" s="270"/>
      <c r="CN196" s="252"/>
      <c r="CO196" s="252"/>
      <c r="CP196" s="252"/>
      <c r="CQ196" s="138"/>
    </row>
    <row r="197" spans="1:105">
      <c r="B197" s="134"/>
      <c r="C197" s="270"/>
      <c r="D197" s="270"/>
      <c r="E197" s="270"/>
      <c r="F197" s="270"/>
      <c r="G197" s="270"/>
      <c r="H197" s="270"/>
      <c r="I197" s="270"/>
      <c r="J197" s="270"/>
      <c r="K197" s="270"/>
      <c r="L197" s="270"/>
      <c r="M197" s="270"/>
      <c r="N197" s="270"/>
      <c r="O197" s="270"/>
      <c r="P197" s="270"/>
      <c r="Q197" s="270"/>
      <c r="R197" s="270"/>
      <c r="S197" s="270"/>
      <c r="T197" s="270"/>
      <c r="U197" s="270"/>
      <c r="V197" s="270"/>
      <c r="W197" s="270"/>
      <c r="X197" s="270"/>
      <c r="Y197" s="270"/>
      <c r="Z197" s="270"/>
      <c r="AA197" s="270"/>
      <c r="AB197" s="270"/>
      <c r="AC197" s="270"/>
      <c r="AD197" s="270"/>
      <c r="AE197" s="270"/>
      <c r="AF197" s="270"/>
      <c r="AG197" s="270"/>
      <c r="AH197" s="270"/>
      <c r="AI197" s="270"/>
      <c r="AJ197" s="270"/>
      <c r="AK197" s="270"/>
      <c r="AL197" s="270"/>
      <c r="AM197" s="270"/>
      <c r="AN197" s="270"/>
      <c r="AO197" s="270"/>
      <c r="AP197" s="270"/>
      <c r="AQ197" s="270"/>
      <c r="AR197" s="270"/>
      <c r="AS197" s="270"/>
      <c r="AT197" s="270"/>
      <c r="AU197" s="270"/>
      <c r="AV197" s="270"/>
      <c r="AW197" s="270"/>
      <c r="AX197" s="270"/>
      <c r="AY197" s="270"/>
      <c r="AZ197" s="270"/>
      <c r="BA197" s="270"/>
      <c r="BB197" s="270"/>
      <c r="BC197" s="270"/>
      <c r="BD197" s="270"/>
      <c r="BE197" s="270"/>
      <c r="BF197" s="270"/>
      <c r="BG197" s="270"/>
      <c r="BH197" s="270"/>
      <c r="BI197" s="270"/>
      <c r="BJ197" s="270"/>
      <c r="BK197" s="270"/>
      <c r="BL197" s="270"/>
      <c r="BM197" s="270"/>
      <c r="BN197" s="270"/>
      <c r="BO197" s="270"/>
      <c r="BP197" s="270"/>
      <c r="BQ197" s="270"/>
      <c r="BR197" s="270"/>
      <c r="BS197" s="270"/>
      <c r="BT197" s="270"/>
      <c r="BU197" s="270"/>
      <c r="BV197" s="270"/>
      <c r="BW197" s="270"/>
      <c r="BX197" s="270"/>
      <c r="BY197" s="270"/>
      <c r="BZ197" s="270"/>
      <c r="CA197" s="270"/>
      <c r="CB197" s="270"/>
      <c r="CC197" s="270"/>
      <c r="CD197" s="270"/>
      <c r="CE197" s="270"/>
      <c r="CF197" s="270"/>
      <c r="CG197" s="270"/>
      <c r="CH197" s="270"/>
      <c r="CI197" s="270"/>
      <c r="CJ197" s="270"/>
      <c r="CK197" s="270"/>
      <c r="CL197" s="270"/>
      <c r="CM197" s="270"/>
      <c r="CN197" s="252"/>
      <c r="CO197" s="252"/>
      <c r="CP197" s="252"/>
      <c r="CQ197" s="138"/>
    </row>
    <row r="198" spans="1:105">
      <c r="B198" s="134"/>
      <c r="C198" s="270"/>
      <c r="D198" s="270"/>
      <c r="E198" s="270"/>
      <c r="F198" s="270"/>
      <c r="G198" s="270"/>
      <c r="H198" s="270"/>
      <c r="I198" s="270"/>
      <c r="J198" s="270"/>
      <c r="K198" s="270"/>
      <c r="L198" s="270"/>
      <c r="M198" s="270"/>
      <c r="N198" s="270"/>
      <c r="O198" s="270"/>
      <c r="P198" s="270"/>
      <c r="Q198" s="270"/>
      <c r="R198" s="270"/>
      <c r="S198" s="270"/>
      <c r="T198" s="270"/>
      <c r="U198" s="270"/>
      <c r="V198" s="270"/>
      <c r="W198" s="270"/>
      <c r="X198" s="270"/>
      <c r="Y198" s="270"/>
      <c r="Z198" s="270"/>
      <c r="AA198" s="270"/>
      <c r="AB198" s="270"/>
      <c r="AC198" s="270"/>
      <c r="AD198" s="270"/>
      <c r="AE198" s="270"/>
      <c r="AF198" s="270"/>
      <c r="AG198" s="270"/>
      <c r="AH198" s="270"/>
      <c r="AI198" s="270"/>
      <c r="AJ198" s="270"/>
      <c r="AK198" s="270"/>
      <c r="AL198" s="270"/>
      <c r="AM198" s="270"/>
      <c r="AN198" s="270"/>
      <c r="AO198" s="270"/>
      <c r="AP198" s="270"/>
      <c r="AQ198" s="270"/>
      <c r="AR198" s="270"/>
      <c r="AS198" s="270"/>
      <c r="AT198" s="270"/>
      <c r="AU198" s="270"/>
      <c r="AV198" s="270"/>
      <c r="AW198" s="270"/>
      <c r="AX198" s="270"/>
      <c r="AY198" s="270"/>
      <c r="AZ198" s="270"/>
      <c r="BA198" s="270"/>
      <c r="BB198" s="270"/>
      <c r="BC198" s="270"/>
      <c r="BD198" s="270"/>
      <c r="BE198" s="270"/>
      <c r="BF198" s="270"/>
      <c r="BG198" s="270"/>
      <c r="BH198" s="270"/>
      <c r="BI198" s="270"/>
      <c r="BJ198" s="270"/>
      <c r="BK198" s="270"/>
      <c r="BL198" s="270"/>
      <c r="BM198" s="270"/>
      <c r="BN198" s="270"/>
      <c r="BO198" s="270"/>
      <c r="BP198" s="270"/>
      <c r="BQ198" s="270"/>
      <c r="BR198" s="270"/>
      <c r="BS198" s="270"/>
      <c r="BT198" s="270"/>
      <c r="BU198" s="270"/>
      <c r="BV198" s="270"/>
      <c r="BW198" s="270"/>
      <c r="BX198" s="270"/>
      <c r="BY198" s="270"/>
      <c r="BZ198" s="270"/>
      <c r="CA198" s="270"/>
      <c r="CB198" s="270"/>
      <c r="CC198" s="270"/>
      <c r="CD198" s="270"/>
      <c r="CE198" s="270"/>
      <c r="CF198" s="270"/>
      <c r="CG198" s="270"/>
      <c r="CH198" s="270"/>
      <c r="CI198" s="270"/>
      <c r="CJ198" s="270"/>
      <c r="CK198" s="270"/>
      <c r="CL198" s="270"/>
      <c r="CM198" s="270"/>
      <c r="CN198" s="252"/>
      <c r="CO198" s="252"/>
      <c r="CP198" s="252"/>
      <c r="CQ198" s="138"/>
    </row>
    <row r="199" spans="1:105">
      <c r="B199" s="134"/>
      <c r="C199" s="270"/>
      <c r="D199" s="270"/>
      <c r="E199" s="270"/>
      <c r="F199" s="270"/>
      <c r="G199" s="270"/>
      <c r="H199" s="270"/>
      <c r="I199" s="270"/>
      <c r="J199" s="270"/>
      <c r="K199" s="270"/>
      <c r="L199" s="270"/>
      <c r="M199" s="270"/>
      <c r="N199" s="270"/>
      <c r="O199" s="270"/>
      <c r="P199" s="270"/>
      <c r="Q199" s="270"/>
      <c r="R199" s="270"/>
      <c r="S199" s="270"/>
      <c r="T199" s="270"/>
      <c r="U199" s="270"/>
      <c r="V199" s="270"/>
      <c r="W199" s="270"/>
      <c r="X199" s="270"/>
      <c r="Y199" s="270"/>
      <c r="Z199" s="270"/>
      <c r="AA199" s="270"/>
      <c r="AB199" s="270"/>
      <c r="AC199" s="270"/>
      <c r="AD199" s="270"/>
      <c r="AE199" s="270"/>
      <c r="AF199" s="270"/>
      <c r="AG199" s="270"/>
      <c r="AH199" s="270"/>
      <c r="AI199" s="270"/>
      <c r="AJ199" s="270"/>
      <c r="AK199" s="270"/>
      <c r="AL199" s="270"/>
      <c r="AM199" s="270"/>
      <c r="AN199" s="270"/>
      <c r="AO199" s="270"/>
      <c r="AP199" s="270"/>
      <c r="AQ199" s="270"/>
      <c r="AR199" s="270"/>
      <c r="AS199" s="270"/>
      <c r="AT199" s="270"/>
      <c r="AU199" s="270"/>
      <c r="AV199" s="270"/>
      <c r="AW199" s="270"/>
      <c r="AX199" s="270"/>
      <c r="AY199" s="270"/>
      <c r="AZ199" s="270"/>
      <c r="BA199" s="270"/>
      <c r="BB199" s="270"/>
      <c r="BC199" s="270"/>
      <c r="BD199" s="270"/>
      <c r="BE199" s="270"/>
      <c r="BF199" s="270"/>
      <c r="BG199" s="270"/>
      <c r="BH199" s="270"/>
      <c r="BI199" s="270"/>
      <c r="BJ199" s="270"/>
      <c r="BK199" s="270"/>
      <c r="BL199" s="270"/>
      <c r="BM199" s="270"/>
      <c r="BN199" s="270"/>
      <c r="BO199" s="270"/>
      <c r="BP199" s="270"/>
      <c r="BQ199" s="270"/>
      <c r="BR199" s="270"/>
      <c r="BS199" s="270"/>
      <c r="BT199" s="270"/>
      <c r="BU199" s="270"/>
      <c r="BV199" s="270"/>
      <c r="BW199" s="270"/>
      <c r="BX199" s="270"/>
      <c r="BY199" s="270"/>
      <c r="BZ199" s="270"/>
      <c r="CA199" s="270"/>
      <c r="CB199" s="270"/>
      <c r="CC199" s="270"/>
      <c r="CD199" s="270"/>
      <c r="CE199" s="270"/>
      <c r="CF199" s="270"/>
      <c r="CG199" s="270"/>
      <c r="CH199" s="270"/>
      <c r="CI199" s="270"/>
      <c r="CJ199" s="270"/>
      <c r="CK199" s="270"/>
      <c r="CL199" s="270"/>
      <c r="CM199" s="270"/>
      <c r="CN199" s="252"/>
      <c r="CO199" s="252"/>
      <c r="CP199" s="252"/>
      <c r="CQ199" s="138"/>
    </row>
    <row r="200" spans="1:105">
      <c r="B200" s="134"/>
      <c r="C200" s="270"/>
      <c r="D200" s="270"/>
      <c r="E200" s="270"/>
      <c r="F200" s="270"/>
      <c r="G200" s="270"/>
      <c r="H200" s="270"/>
      <c r="I200" s="270"/>
      <c r="J200" s="270"/>
      <c r="K200" s="270"/>
      <c r="L200" s="270"/>
      <c r="M200" s="270"/>
      <c r="N200" s="270"/>
      <c r="O200" s="270"/>
      <c r="P200" s="270"/>
      <c r="Q200" s="270"/>
      <c r="R200" s="270"/>
      <c r="S200" s="270"/>
      <c r="T200" s="270"/>
      <c r="U200" s="270"/>
      <c r="V200" s="270"/>
      <c r="W200" s="270"/>
      <c r="X200" s="270"/>
      <c r="Y200" s="270"/>
      <c r="Z200" s="270"/>
      <c r="AA200" s="270"/>
      <c r="AB200" s="270"/>
      <c r="AC200" s="270"/>
      <c r="AD200" s="270"/>
      <c r="AE200" s="270"/>
      <c r="AF200" s="270"/>
      <c r="AG200" s="270"/>
      <c r="AH200" s="270"/>
      <c r="AI200" s="270"/>
      <c r="AJ200" s="270"/>
      <c r="AK200" s="270"/>
      <c r="AL200" s="270"/>
      <c r="AM200" s="270"/>
      <c r="AN200" s="270"/>
      <c r="AO200" s="270"/>
      <c r="AP200" s="270"/>
      <c r="AQ200" s="270"/>
      <c r="AR200" s="270"/>
      <c r="AS200" s="270"/>
      <c r="AT200" s="270"/>
      <c r="AU200" s="270"/>
      <c r="AV200" s="270"/>
      <c r="AW200" s="270"/>
      <c r="AX200" s="270"/>
      <c r="AY200" s="270"/>
      <c r="AZ200" s="270"/>
      <c r="BA200" s="270"/>
      <c r="BB200" s="270"/>
      <c r="BC200" s="270"/>
      <c r="BD200" s="270"/>
      <c r="BE200" s="270"/>
      <c r="BF200" s="270"/>
      <c r="BG200" s="270"/>
      <c r="BH200" s="270"/>
      <c r="BI200" s="270"/>
      <c r="BJ200" s="270"/>
      <c r="BK200" s="270"/>
      <c r="BL200" s="270"/>
      <c r="BM200" s="270"/>
      <c r="BN200" s="270"/>
      <c r="BO200" s="270"/>
      <c r="BP200" s="270"/>
      <c r="BQ200" s="270"/>
      <c r="BR200" s="270"/>
      <c r="BS200" s="270"/>
      <c r="BT200" s="270"/>
      <c r="BU200" s="270"/>
      <c r="BV200" s="270"/>
      <c r="BW200" s="270"/>
      <c r="BX200" s="270"/>
      <c r="BY200" s="270"/>
      <c r="BZ200" s="270"/>
      <c r="CA200" s="270"/>
      <c r="CB200" s="270"/>
      <c r="CC200" s="270"/>
      <c r="CD200" s="270"/>
      <c r="CE200" s="270"/>
      <c r="CF200" s="270"/>
      <c r="CG200" s="270"/>
      <c r="CH200" s="270"/>
      <c r="CI200" s="270"/>
      <c r="CJ200" s="270"/>
      <c r="CK200" s="270"/>
      <c r="CL200" s="270"/>
      <c r="CM200" s="270"/>
      <c r="CN200" s="252"/>
      <c r="CO200" s="252"/>
      <c r="CP200" s="252"/>
      <c r="CQ200" s="138"/>
    </row>
    <row r="201" spans="1:105">
      <c r="B201" s="134"/>
      <c r="C201" s="270"/>
      <c r="D201" s="270"/>
      <c r="E201" s="270"/>
      <c r="F201" s="270"/>
      <c r="G201" s="270"/>
      <c r="H201" s="270"/>
      <c r="I201" s="270"/>
      <c r="J201" s="270"/>
      <c r="K201" s="270"/>
      <c r="L201" s="270"/>
      <c r="M201" s="270"/>
      <c r="N201" s="270"/>
      <c r="O201" s="270"/>
      <c r="P201" s="270"/>
      <c r="Q201" s="270"/>
      <c r="R201" s="270"/>
      <c r="S201" s="270"/>
      <c r="T201" s="270"/>
      <c r="U201" s="270"/>
      <c r="V201" s="270"/>
      <c r="W201" s="270"/>
      <c r="X201" s="270"/>
      <c r="Y201" s="270"/>
      <c r="Z201" s="270"/>
      <c r="AA201" s="270"/>
      <c r="AB201" s="270"/>
      <c r="AC201" s="270"/>
      <c r="AD201" s="270"/>
      <c r="AE201" s="270"/>
      <c r="AF201" s="270"/>
      <c r="AG201" s="270"/>
      <c r="AH201" s="270"/>
      <c r="AI201" s="270"/>
      <c r="AJ201" s="270"/>
      <c r="AK201" s="270"/>
      <c r="AL201" s="270"/>
      <c r="AM201" s="270"/>
      <c r="AN201" s="270"/>
      <c r="AO201" s="270"/>
      <c r="AP201" s="270"/>
      <c r="AQ201" s="270"/>
      <c r="AR201" s="270"/>
      <c r="AS201" s="270"/>
      <c r="AT201" s="270"/>
      <c r="AU201" s="270"/>
      <c r="AV201" s="270"/>
      <c r="AW201" s="270"/>
      <c r="AX201" s="270"/>
      <c r="AY201" s="270"/>
      <c r="AZ201" s="270"/>
      <c r="BA201" s="270"/>
      <c r="BB201" s="270"/>
      <c r="BC201" s="270"/>
      <c r="BD201" s="270"/>
      <c r="BE201" s="270"/>
      <c r="BF201" s="270"/>
      <c r="BG201" s="270"/>
      <c r="BH201" s="270"/>
      <c r="BI201" s="270"/>
      <c r="BJ201" s="270"/>
      <c r="BK201" s="270"/>
      <c r="BL201" s="270"/>
      <c r="BM201" s="270"/>
      <c r="BN201" s="270"/>
      <c r="BO201" s="270"/>
      <c r="BP201" s="270"/>
      <c r="BQ201" s="270"/>
      <c r="BR201" s="270"/>
      <c r="BS201" s="270"/>
      <c r="BT201" s="270"/>
      <c r="BU201" s="270"/>
      <c r="BV201" s="270"/>
      <c r="BW201" s="270"/>
      <c r="BX201" s="270"/>
      <c r="BY201" s="270"/>
      <c r="BZ201" s="270"/>
      <c r="CA201" s="270"/>
      <c r="CB201" s="270"/>
      <c r="CC201" s="270"/>
      <c r="CD201" s="270"/>
      <c r="CE201" s="270"/>
      <c r="CF201" s="270"/>
      <c r="CG201" s="270"/>
      <c r="CH201" s="270"/>
      <c r="CI201" s="270"/>
      <c r="CJ201" s="270"/>
      <c r="CK201" s="270"/>
      <c r="CL201" s="270"/>
      <c r="CM201" s="270"/>
      <c r="CN201" s="252"/>
      <c r="CO201" s="252"/>
      <c r="CP201" s="252"/>
      <c r="CQ201" s="138"/>
    </row>
    <row r="202" spans="1:105">
      <c r="B202" s="134"/>
      <c r="C202" s="270"/>
      <c r="D202" s="270"/>
      <c r="E202" s="270"/>
      <c r="F202" s="270"/>
      <c r="G202" s="270"/>
      <c r="H202" s="270"/>
      <c r="I202" s="270"/>
      <c r="J202" s="270"/>
      <c r="K202" s="270"/>
      <c r="L202" s="270"/>
      <c r="M202" s="270"/>
      <c r="N202" s="270"/>
      <c r="O202" s="270"/>
      <c r="P202" s="270"/>
      <c r="Q202" s="270"/>
      <c r="R202" s="270"/>
      <c r="S202" s="270"/>
      <c r="T202" s="270"/>
      <c r="U202" s="270"/>
      <c r="V202" s="270"/>
      <c r="W202" s="270"/>
      <c r="X202" s="270"/>
      <c r="Y202" s="270"/>
      <c r="Z202" s="270"/>
      <c r="AA202" s="270"/>
      <c r="AB202" s="270"/>
      <c r="AC202" s="270"/>
      <c r="AD202" s="270"/>
      <c r="AE202" s="270"/>
      <c r="AF202" s="270"/>
      <c r="AG202" s="270"/>
      <c r="AH202" s="270"/>
      <c r="AI202" s="270"/>
      <c r="AJ202" s="270"/>
      <c r="AK202" s="270"/>
      <c r="AL202" s="270"/>
      <c r="AM202" s="270"/>
      <c r="AN202" s="270"/>
      <c r="AO202" s="270"/>
      <c r="AP202" s="270"/>
      <c r="AQ202" s="270"/>
      <c r="AR202" s="270"/>
      <c r="AS202" s="270"/>
      <c r="AT202" s="270"/>
      <c r="AU202" s="270"/>
      <c r="AV202" s="270"/>
      <c r="AW202" s="270"/>
      <c r="AX202" s="270"/>
      <c r="AY202" s="270"/>
      <c r="AZ202" s="270"/>
      <c r="BA202" s="270"/>
      <c r="BB202" s="270"/>
      <c r="BC202" s="270"/>
      <c r="BD202" s="270"/>
      <c r="BE202" s="270"/>
      <c r="BF202" s="270"/>
      <c r="BG202" s="270"/>
      <c r="BH202" s="270"/>
      <c r="BI202" s="270"/>
      <c r="BJ202" s="270"/>
      <c r="BK202" s="270"/>
      <c r="BL202" s="270"/>
      <c r="BM202" s="270"/>
      <c r="BN202" s="270"/>
      <c r="BO202" s="270"/>
      <c r="BP202" s="270"/>
      <c r="BQ202" s="270"/>
      <c r="BR202" s="270"/>
      <c r="BS202" s="270"/>
      <c r="BT202" s="270"/>
      <c r="BU202" s="270"/>
      <c r="BV202" s="270"/>
      <c r="BW202" s="270"/>
      <c r="BX202" s="270"/>
      <c r="BY202" s="270"/>
      <c r="BZ202" s="270"/>
      <c r="CA202" s="270"/>
      <c r="CB202" s="270"/>
      <c r="CC202" s="270"/>
      <c r="CD202" s="270"/>
      <c r="CE202" s="270"/>
      <c r="CF202" s="270"/>
      <c r="CG202" s="270"/>
      <c r="CH202" s="270"/>
      <c r="CI202" s="270"/>
      <c r="CJ202" s="270"/>
      <c r="CK202" s="270"/>
      <c r="CL202" s="270"/>
      <c r="CM202" s="270"/>
      <c r="CN202" s="252"/>
      <c r="CO202" s="252"/>
      <c r="CP202" s="252"/>
      <c r="CQ202" s="138"/>
    </row>
    <row r="203" spans="1:105">
      <c r="B203" s="134"/>
      <c r="C203" s="270"/>
      <c r="D203" s="270"/>
      <c r="E203" s="270"/>
      <c r="F203" s="270"/>
      <c r="G203" s="270"/>
      <c r="H203" s="270"/>
      <c r="I203" s="270"/>
      <c r="J203" s="270"/>
      <c r="K203" s="270"/>
      <c r="L203" s="270"/>
      <c r="M203" s="270"/>
      <c r="N203" s="270"/>
      <c r="O203" s="270"/>
      <c r="P203" s="270"/>
      <c r="Q203" s="270"/>
      <c r="R203" s="270"/>
      <c r="S203" s="270"/>
      <c r="T203" s="270"/>
      <c r="U203" s="270"/>
      <c r="V203" s="270"/>
      <c r="W203" s="270"/>
      <c r="X203" s="270"/>
      <c r="Y203" s="270"/>
      <c r="Z203" s="270"/>
      <c r="AA203" s="270"/>
      <c r="AB203" s="270"/>
      <c r="AC203" s="270"/>
      <c r="AD203" s="270"/>
      <c r="AE203" s="270"/>
      <c r="AF203" s="270"/>
      <c r="AG203" s="270"/>
      <c r="AH203" s="270"/>
      <c r="AI203" s="270"/>
      <c r="AJ203" s="270"/>
      <c r="AK203" s="270"/>
      <c r="AL203" s="270"/>
      <c r="AM203" s="270"/>
      <c r="AN203" s="270"/>
      <c r="AO203" s="270"/>
      <c r="AP203" s="270"/>
      <c r="AQ203" s="270"/>
      <c r="AR203" s="270"/>
      <c r="AS203" s="270"/>
      <c r="AT203" s="270"/>
      <c r="AU203" s="270"/>
      <c r="AV203" s="270"/>
      <c r="AW203" s="270"/>
      <c r="AX203" s="270"/>
      <c r="AY203" s="270"/>
      <c r="AZ203" s="270"/>
      <c r="BA203" s="270"/>
      <c r="BB203" s="270"/>
      <c r="BC203" s="270"/>
      <c r="BD203" s="270"/>
      <c r="BE203" s="270"/>
      <c r="BF203" s="270"/>
      <c r="BG203" s="270"/>
      <c r="BH203" s="270"/>
      <c r="BI203" s="270"/>
      <c r="BJ203" s="270"/>
      <c r="BK203" s="270"/>
      <c r="BL203" s="270"/>
      <c r="BM203" s="270"/>
      <c r="BN203" s="270"/>
      <c r="BO203" s="270"/>
      <c r="BP203" s="270"/>
      <c r="BQ203" s="270"/>
      <c r="BR203" s="270"/>
      <c r="BS203" s="270"/>
      <c r="BT203" s="270"/>
      <c r="BU203" s="270"/>
      <c r="BV203" s="270"/>
      <c r="BW203" s="270"/>
      <c r="BX203" s="270"/>
      <c r="BY203" s="270"/>
      <c r="BZ203" s="270"/>
      <c r="CA203" s="270"/>
      <c r="CB203" s="270"/>
      <c r="CC203" s="270"/>
      <c r="CD203" s="270"/>
      <c r="CE203" s="270"/>
      <c r="CF203" s="270"/>
      <c r="CG203" s="270"/>
      <c r="CH203" s="270"/>
      <c r="CI203" s="270"/>
      <c r="CJ203" s="270"/>
      <c r="CK203" s="270"/>
      <c r="CL203" s="270"/>
      <c r="CM203" s="270"/>
      <c r="CN203" s="252"/>
      <c r="CO203" s="252"/>
      <c r="CP203" s="252"/>
      <c r="CQ203" s="138"/>
    </row>
    <row r="204" spans="1:105">
      <c r="B204" s="134"/>
      <c r="C204" s="270"/>
      <c r="D204" s="270"/>
      <c r="E204" s="270"/>
      <c r="F204" s="270"/>
      <c r="G204" s="270"/>
      <c r="H204" s="270"/>
      <c r="I204" s="270"/>
      <c r="J204" s="270"/>
      <c r="K204" s="270"/>
      <c r="L204" s="270"/>
      <c r="M204" s="270"/>
      <c r="N204" s="270"/>
      <c r="O204" s="270"/>
      <c r="P204" s="270"/>
      <c r="Q204" s="270"/>
      <c r="R204" s="270"/>
      <c r="S204" s="270"/>
      <c r="T204" s="270"/>
      <c r="U204" s="270"/>
      <c r="V204" s="270"/>
      <c r="W204" s="270"/>
      <c r="X204" s="270"/>
      <c r="Y204" s="270"/>
      <c r="Z204" s="270"/>
      <c r="AA204" s="270"/>
      <c r="AB204" s="270"/>
      <c r="AC204" s="270"/>
      <c r="AD204" s="270"/>
      <c r="AE204" s="270"/>
      <c r="AF204" s="270"/>
      <c r="AG204" s="270"/>
      <c r="AH204" s="270"/>
      <c r="AI204" s="270"/>
      <c r="AJ204" s="270"/>
      <c r="AK204" s="270"/>
      <c r="AL204" s="270"/>
      <c r="AM204" s="270"/>
      <c r="AN204" s="270"/>
      <c r="AO204" s="270"/>
      <c r="AP204" s="270"/>
      <c r="AQ204" s="270"/>
      <c r="AR204" s="270"/>
      <c r="AS204" s="270"/>
      <c r="AT204" s="270"/>
      <c r="AU204" s="270"/>
      <c r="AV204" s="270"/>
      <c r="AW204" s="270"/>
      <c r="AX204" s="270"/>
      <c r="AY204" s="270"/>
      <c r="AZ204" s="270"/>
      <c r="BA204" s="270"/>
      <c r="BB204" s="270"/>
      <c r="BC204" s="270"/>
      <c r="BD204" s="270"/>
      <c r="BE204" s="270"/>
      <c r="BF204" s="270"/>
      <c r="BG204" s="270"/>
      <c r="BH204" s="270"/>
      <c r="BI204" s="270"/>
      <c r="BJ204" s="270"/>
      <c r="BK204" s="270"/>
      <c r="BL204" s="270"/>
      <c r="BM204" s="270"/>
      <c r="BN204" s="270"/>
      <c r="BO204" s="270"/>
      <c r="BP204" s="270"/>
      <c r="BQ204" s="270"/>
      <c r="BR204" s="270"/>
      <c r="BS204" s="270"/>
      <c r="BT204" s="270"/>
      <c r="BU204" s="270"/>
      <c r="BV204" s="270"/>
      <c r="BW204" s="270"/>
      <c r="BX204" s="270"/>
      <c r="BY204" s="270"/>
      <c r="BZ204" s="270"/>
      <c r="CA204" s="270"/>
      <c r="CB204" s="270"/>
      <c r="CC204" s="270"/>
      <c r="CD204" s="270"/>
      <c r="CE204" s="270"/>
      <c r="CF204" s="270"/>
      <c r="CG204" s="270"/>
      <c r="CH204" s="270"/>
      <c r="CI204" s="270"/>
      <c r="CJ204" s="270"/>
      <c r="CK204" s="270"/>
      <c r="CL204" s="270"/>
      <c r="CM204" s="270"/>
      <c r="CN204" s="252"/>
      <c r="CO204" s="252"/>
      <c r="CP204" s="252"/>
      <c r="CQ204" s="138"/>
    </row>
    <row r="205" spans="1:105">
      <c r="B205" s="134"/>
      <c r="C205" s="270"/>
      <c r="D205" s="270"/>
      <c r="E205" s="270"/>
      <c r="F205" s="270"/>
      <c r="G205" s="270"/>
      <c r="H205" s="270"/>
      <c r="I205" s="270"/>
      <c r="J205" s="270"/>
      <c r="K205" s="270"/>
      <c r="L205" s="270"/>
      <c r="M205" s="270"/>
      <c r="N205" s="270"/>
      <c r="O205" s="270"/>
      <c r="P205" s="270"/>
      <c r="Q205" s="270"/>
      <c r="R205" s="270"/>
      <c r="S205" s="270"/>
      <c r="T205" s="270"/>
      <c r="U205" s="270"/>
      <c r="V205" s="270"/>
      <c r="W205" s="270"/>
      <c r="X205" s="270"/>
      <c r="Y205" s="270"/>
      <c r="Z205" s="270"/>
      <c r="AA205" s="270"/>
      <c r="AB205" s="270"/>
      <c r="AC205" s="270"/>
      <c r="AD205" s="270"/>
      <c r="AE205" s="270"/>
      <c r="AF205" s="270"/>
      <c r="AG205" s="270"/>
      <c r="AH205" s="270"/>
      <c r="AI205" s="270"/>
      <c r="AJ205" s="270"/>
      <c r="AK205" s="270"/>
      <c r="AL205" s="270"/>
      <c r="AM205" s="270"/>
      <c r="AN205" s="270"/>
      <c r="AO205" s="270"/>
      <c r="AP205" s="270"/>
      <c r="AQ205" s="270"/>
      <c r="AR205" s="270"/>
      <c r="AS205" s="270"/>
      <c r="AT205" s="270"/>
      <c r="AU205" s="270"/>
      <c r="AV205" s="270"/>
      <c r="AW205" s="270"/>
      <c r="AX205" s="270"/>
      <c r="AY205" s="270"/>
      <c r="AZ205" s="270"/>
      <c r="BA205" s="270"/>
      <c r="BB205" s="270"/>
      <c r="BC205" s="270"/>
      <c r="BD205" s="270"/>
      <c r="BE205" s="270"/>
      <c r="BF205" s="270"/>
      <c r="BG205" s="270"/>
      <c r="BH205" s="270"/>
      <c r="BI205" s="270"/>
      <c r="BJ205" s="270"/>
      <c r="BK205" s="270"/>
      <c r="BL205" s="270"/>
      <c r="BM205" s="270"/>
      <c r="BN205" s="270"/>
      <c r="BO205" s="270"/>
      <c r="BP205" s="270"/>
      <c r="BQ205" s="270"/>
      <c r="BR205" s="270"/>
      <c r="BS205" s="270"/>
      <c r="BT205" s="270"/>
      <c r="BU205" s="270"/>
      <c r="BV205" s="270"/>
      <c r="BW205" s="270"/>
      <c r="BX205" s="270"/>
      <c r="BY205" s="270"/>
      <c r="BZ205" s="270"/>
      <c r="CA205" s="270"/>
      <c r="CB205" s="270"/>
      <c r="CC205" s="270"/>
      <c r="CD205" s="270"/>
      <c r="CE205" s="270"/>
      <c r="CF205" s="270"/>
      <c r="CG205" s="270"/>
      <c r="CH205" s="270"/>
      <c r="CI205" s="270"/>
      <c r="CJ205" s="270"/>
      <c r="CK205" s="270"/>
      <c r="CL205" s="270"/>
      <c r="CM205" s="270"/>
      <c r="CN205" s="252"/>
      <c r="CO205" s="252"/>
      <c r="CP205" s="252"/>
      <c r="CQ205" s="138"/>
    </row>
    <row r="206" spans="1:105">
      <c r="B206" s="134"/>
      <c r="C206" s="270"/>
      <c r="D206" s="270"/>
      <c r="E206" s="270"/>
      <c r="F206" s="270"/>
      <c r="G206" s="270"/>
      <c r="H206" s="270"/>
      <c r="I206" s="270"/>
      <c r="J206" s="270"/>
      <c r="K206" s="270"/>
      <c r="L206" s="270"/>
      <c r="M206" s="270"/>
      <c r="N206" s="270"/>
      <c r="O206" s="270"/>
      <c r="P206" s="270"/>
      <c r="Q206" s="270"/>
      <c r="R206" s="270"/>
      <c r="S206" s="270"/>
      <c r="T206" s="270"/>
      <c r="U206" s="270"/>
      <c r="V206" s="270"/>
      <c r="W206" s="270"/>
      <c r="X206" s="270"/>
      <c r="Y206" s="270"/>
      <c r="Z206" s="270"/>
      <c r="AA206" s="270"/>
      <c r="AB206" s="270"/>
      <c r="AC206" s="270"/>
      <c r="AD206" s="270"/>
      <c r="AE206" s="270"/>
      <c r="AF206" s="270"/>
      <c r="AG206" s="270"/>
      <c r="AH206" s="270"/>
      <c r="AI206" s="270"/>
      <c r="AJ206" s="270"/>
      <c r="AK206" s="270"/>
      <c r="AL206" s="270"/>
      <c r="AM206" s="270"/>
      <c r="AN206" s="270"/>
      <c r="AO206" s="270"/>
      <c r="AP206" s="270"/>
      <c r="AQ206" s="270"/>
      <c r="AR206" s="270"/>
      <c r="AS206" s="270"/>
      <c r="AT206" s="270"/>
      <c r="AU206" s="270"/>
      <c r="AV206" s="270"/>
      <c r="AW206" s="270"/>
      <c r="AX206" s="270"/>
      <c r="AY206" s="270"/>
      <c r="AZ206" s="270"/>
      <c r="BA206" s="270"/>
      <c r="BB206" s="270"/>
      <c r="BC206" s="270"/>
      <c r="BD206" s="270"/>
      <c r="BE206" s="270"/>
      <c r="BF206" s="270"/>
      <c r="BG206" s="270"/>
      <c r="BH206" s="270"/>
      <c r="BI206" s="270"/>
      <c r="BJ206" s="270"/>
      <c r="BK206" s="270"/>
      <c r="BL206" s="270"/>
      <c r="BM206" s="270"/>
      <c r="BN206" s="270"/>
      <c r="BO206" s="270"/>
      <c r="BP206" s="270"/>
      <c r="BQ206" s="270"/>
      <c r="BR206" s="270"/>
      <c r="BS206" s="270"/>
      <c r="BT206" s="270"/>
      <c r="BU206" s="270"/>
      <c r="BV206" s="270"/>
      <c r="BW206" s="270"/>
      <c r="BX206" s="270"/>
      <c r="BY206" s="270"/>
      <c r="BZ206" s="270"/>
      <c r="CA206" s="270"/>
      <c r="CB206" s="270"/>
      <c r="CC206" s="270"/>
      <c r="CD206" s="270"/>
      <c r="CE206" s="270"/>
      <c r="CF206" s="270"/>
      <c r="CG206" s="270"/>
      <c r="CH206" s="270"/>
      <c r="CI206" s="270"/>
      <c r="CJ206" s="270"/>
      <c r="CK206" s="270"/>
      <c r="CL206" s="270"/>
      <c r="CM206" s="270"/>
      <c r="CN206" s="252"/>
      <c r="CO206" s="252"/>
      <c r="CP206" s="252"/>
      <c r="CQ206" s="138"/>
    </row>
    <row r="207" spans="1:105">
      <c r="B207" s="134"/>
      <c r="C207" s="270"/>
      <c r="D207" s="270"/>
      <c r="E207" s="270"/>
      <c r="F207" s="270"/>
      <c r="G207" s="270"/>
      <c r="H207" s="270"/>
      <c r="I207" s="270"/>
      <c r="J207" s="270"/>
      <c r="K207" s="270"/>
      <c r="L207" s="270"/>
      <c r="M207" s="270"/>
      <c r="N207" s="270"/>
      <c r="O207" s="270"/>
      <c r="P207" s="270"/>
      <c r="Q207" s="270"/>
      <c r="R207" s="270"/>
      <c r="S207" s="270"/>
      <c r="T207" s="270"/>
      <c r="U207" s="270"/>
      <c r="V207" s="270"/>
      <c r="W207" s="270"/>
      <c r="X207" s="270"/>
      <c r="Y207" s="270"/>
      <c r="Z207" s="270"/>
      <c r="AA207" s="270"/>
      <c r="AB207" s="270"/>
      <c r="AC207" s="270"/>
      <c r="AD207" s="270"/>
      <c r="AE207" s="270"/>
      <c r="AF207" s="270"/>
      <c r="AG207" s="270"/>
      <c r="AH207" s="270"/>
      <c r="AI207" s="270"/>
      <c r="AJ207" s="270"/>
      <c r="AK207" s="270"/>
      <c r="AL207" s="270"/>
      <c r="AM207" s="270"/>
      <c r="AN207" s="270"/>
      <c r="AO207" s="270"/>
      <c r="AP207" s="270"/>
      <c r="AQ207" s="270"/>
      <c r="AR207" s="270"/>
      <c r="AS207" s="270"/>
      <c r="AT207" s="270"/>
      <c r="AU207" s="270"/>
      <c r="AV207" s="270"/>
      <c r="AW207" s="270"/>
      <c r="AX207" s="270"/>
      <c r="AY207" s="270"/>
      <c r="AZ207" s="270"/>
      <c r="BA207" s="270"/>
      <c r="BB207" s="270"/>
      <c r="BC207" s="270"/>
      <c r="BD207" s="270"/>
      <c r="BE207" s="270"/>
      <c r="BF207" s="270"/>
      <c r="BG207" s="270"/>
      <c r="BH207" s="270"/>
      <c r="BI207" s="270"/>
      <c r="BJ207" s="270"/>
      <c r="BK207" s="270"/>
      <c r="BL207" s="270"/>
      <c r="BM207" s="270"/>
      <c r="BN207" s="270"/>
      <c r="BO207" s="270"/>
      <c r="BP207" s="270"/>
      <c r="BQ207" s="270"/>
      <c r="BR207" s="270"/>
      <c r="BS207" s="270"/>
      <c r="BT207" s="270"/>
      <c r="BU207" s="270"/>
      <c r="BV207" s="270"/>
      <c r="BW207" s="270"/>
      <c r="BX207" s="270"/>
      <c r="BY207" s="270"/>
      <c r="BZ207" s="270"/>
      <c r="CA207" s="270"/>
      <c r="CB207" s="270"/>
      <c r="CC207" s="270"/>
      <c r="CD207" s="270"/>
      <c r="CE207" s="270"/>
      <c r="CF207" s="270"/>
      <c r="CG207" s="270"/>
      <c r="CH207" s="270"/>
      <c r="CI207" s="270"/>
      <c r="CJ207" s="270"/>
      <c r="CK207" s="270"/>
      <c r="CL207" s="270"/>
      <c r="CM207" s="270"/>
      <c r="CN207" s="252"/>
      <c r="CO207" s="252"/>
      <c r="CP207" s="252"/>
      <c r="CQ207" s="138"/>
    </row>
    <row r="208" spans="1:105">
      <c r="B208" s="134"/>
      <c r="C208" s="270"/>
      <c r="D208" s="270"/>
      <c r="E208" s="270"/>
      <c r="F208" s="270"/>
      <c r="G208" s="270"/>
      <c r="H208" s="270"/>
      <c r="I208" s="270"/>
      <c r="J208" s="270"/>
      <c r="K208" s="270"/>
      <c r="L208" s="270"/>
      <c r="M208" s="270"/>
      <c r="N208" s="270"/>
      <c r="O208" s="270"/>
      <c r="P208" s="270"/>
      <c r="Q208" s="270"/>
      <c r="R208" s="270"/>
      <c r="S208" s="270"/>
      <c r="T208" s="270"/>
      <c r="U208" s="270"/>
      <c r="V208" s="270"/>
      <c r="W208" s="270"/>
      <c r="X208" s="270"/>
      <c r="Y208" s="270"/>
      <c r="Z208" s="270"/>
      <c r="AA208" s="270"/>
      <c r="AB208" s="270"/>
      <c r="AC208" s="270"/>
      <c r="AD208" s="270"/>
      <c r="AE208" s="270"/>
      <c r="AF208" s="270"/>
      <c r="AG208" s="270"/>
      <c r="AH208" s="270"/>
      <c r="AI208" s="270"/>
      <c r="AJ208" s="270"/>
      <c r="AK208" s="270"/>
      <c r="AL208" s="270"/>
      <c r="AM208" s="270"/>
      <c r="AN208" s="270"/>
      <c r="AO208" s="270"/>
      <c r="AP208" s="270"/>
      <c r="AQ208" s="270"/>
      <c r="AR208" s="270"/>
      <c r="AS208" s="270"/>
      <c r="AT208" s="270"/>
      <c r="AU208" s="270"/>
      <c r="AV208" s="270"/>
      <c r="AW208" s="270"/>
      <c r="AX208" s="270"/>
      <c r="AY208" s="270"/>
      <c r="AZ208" s="270"/>
      <c r="BA208" s="270"/>
      <c r="BB208" s="270"/>
      <c r="BC208" s="270"/>
      <c r="BD208" s="270"/>
      <c r="BE208" s="270"/>
      <c r="BF208" s="270"/>
      <c r="BG208" s="270"/>
      <c r="BH208" s="270"/>
      <c r="BI208" s="270"/>
      <c r="BJ208" s="270"/>
      <c r="BK208" s="270"/>
      <c r="BL208" s="270"/>
      <c r="BM208" s="270"/>
      <c r="BN208" s="270"/>
      <c r="BO208" s="270"/>
      <c r="BP208" s="270"/>
      <c r="BQ208" s="270"/>
      <c r="BR208" s="270"/>
      <c r="BS208" s="270"/>
      <c r="BT208" s="270"/>
      <c r="BU208" s="270"/>
      <c r="BV208" s="270"/>
      <c r="BW208" s="270"/>
      <c r="BX208" s="270"/>
      <c r="BY208" s="270"/>
      <c r="BZ208" s="270"/>
      <c r="CA208" s="270"/>
      <c r="CB208" s="270"/>
      <c r="CC208" s="270"/>
      <c r="CD208" s="270"/>
      <c r="CE208" s="270"/>
      <c r="CF208" s="270"/>
      <c r="CG208" s="270"/>
      <c r="CH208" s="270"/>
      <c r="CI208" s="270"/>
      <c r="CJ208" s="270"/>
      <c r="CK208" s="270"/>
      <c r="CL208" s="270"/>
      <c r="CM208" s="270"/>
      <c r="CN208" s="252"/>
      <c r="CO208" s="252"/>
      <c r="CP208" s="252"/>
      <c r="CQ208" s="138"/>
    </row>
    <row r="209" spans="2:95">
      <c r="B209" s="134"/>
      <c r="C209" s="270"/>
      <c r="D209" s="270"/>
      <c r="E209" s="270"/>
      <c r="F209" s="270"/>
      <c r="G209" s="270"/>
      <c r="H209" s="270"/>
      <c r="I209" s="270"/>
      <c r="J209" s="270"/>
      <c r="K209" s="270"/>
      <c r="L209" s="270"/>
      <c r="M209" s="270"/>
      <c r="N209" s="270"/>
      <c r="O209" s="270"/>
      <c r="P209" s="270"/>
      <c r="Q209" s="270"/>
      <c r="R209" s="270"/>
      <c r="S209" s="270"/>
      <c r="T209" s="270"/>
      <c r="U209" s="270"/>
      <c r="V209" s="270"/>
      <c r="W209" s="270"/>
      <c r="X209" s="270"/>
      <c r="Y209" s="270"/>
      <c r="Z209" s="270"/>
      <c r="AA209" s="270"/>
      <c r="AB209" s="270"/>
      <c r="AC209" s="270"/>
      <c r="AD209" s="270"/>
      <c r="AE209" s="270"/>
      <c r="AF209" s="270"/>
      <c r="AG209" s="270"/>
      <c r="AH209" s="270"/>
      <c r="AI209" s="270"/>
      <c r="AJ209" s="270"/>
      <c r="AK209" s="270"/>
      <c r="AL209" s="270"/>
      <c r="AM209" s="270"/>
      <c r="AN209" s="270"/>
      <c r="AO209" s="270"/>
      <c r="AP209" s="270"/>
      <c r="AQ209" s="270"/>
      <c r="AR209" s="270"/>
      <c r="AS209" s="270"/>
      <c r="AT209" s="270"/>
      <c r="AU209" s="270"/>
      <c r="AV209" s="270"/>
      <c r="AW209" s="270"/>
      <c r="AX209" s="270"/>
      <c r="AY209" s="270"/>
      <c r="AZ209" s="270"/>
      <c r="BA209" s="270"/>
      <c r="BB209" s="270"/>
      <c r="BC209" s="270"/>
      <c r="BD209" s="270"/>
      <c r="BE209" s="270"/>
      <c r="BF209" s="270"/>
      <c r="BG209" s="270"/>
      <c r="BH209" s="270"/>
      <c r="BI209" s="270"/>
      <c r="BJ209" s="270"/>
      <c r="BK209" s="270"/>
      <c r="BL209" s="270"/>
      <c r="BM209" s="270"/>
      <c r="BN209" s="270"/>
      <c r="BO209" s="270"/>
      <c r="BP209" s="270"/>
      <c r="BQ209" s="270"/>
      <c r="BR209" s="270"/>
      <c r="BS209" s="270"/>
      <c r="BT209" s="270"/>
      <c r="BU209" s="270"/>
      <c r="BV209" s="270"/>
      <c r="BW209" s="270"/>
      <c r="BX209" s="270"/>
      <c r="BY209" s="270"/>
      <c r="BZ209" s="270"/>
      <c r="CA209" s="270"/>
      <c r="CB209" s="270"/>
      <c r="CC209" s="270"/>
      <c r="CD209" s="270"/>
      <c r="CE209" s="270"/>
      <c r="CF209" s="270"/>
      <c r="CG209" s="270"/>
      <c r="CH209" s="270"/>
      <c r="CI209" s="270"/>
      <c r="CJ209" s="270"/>
      <c r="CK209" s="270"/>
      <c r="CL209" s="270"/>
      <c r="CM209" s="270"/>
      <c r="CN209" s="252"/>
      <c r="CO209" s="252"/>
      <c r="CP209" s="252"/>
      <c r="CQ209" s="138"/>
    </row>
    <row r="210" spans="2:95">
      <c r="B210" s="134"/>
      <c r="C210" s="270"/>
      <c r="D210" s="270"/>
      <c r="E210" s="270"/>
      <c r="F210" s="270"/>
      <c r="G210" s="270"/>
      <c r="H210" s="270"/>
      <c r="I210" s="270"/>
      <c r="J210" s="270"/>
      <c r="K210" s="270"/>
      <c r="L210" s="270"/>
      <c r="M210" s="270"/>
      <c r="N210" s="270"/>
      <c r="O210" s="270"/>
      <c r="P210" s="270"/>
      <c r="Q210" s="270"/>
      <c r="R210" s="270"/>
      <c r="S210" s="270"/>
      <c r="T210" s="270"/>
      <c r="U210" s="270"/>
      <c r="V210" s="270"/>
      <c r="W210" s="270"/>
      <c r="X210" s="270"/>
      <c r="Y210" s="270"/>
      <c r="Z210" s="270"/>
      <c r="AA210" s="270"/>
      <c r="AB210" s="270"/>
      <c r="AC210" s="270"/>
      <c r="AD210" s="270"/>
      <c r="AE210" s="270"/>
      <c r="AF210" s="270"/>
      <c r="AG210" s="270"/>
      <c r="AH210" s="270"/>
      <c r="AI210" s="270"/>
      <c r="AJ210" s="270"/>
      <c r="AK210" s="270"/>
      <c r="AL210" s="270"/>
      <c r="AM210" s="270"/>
      <c r="AN210" s="270"/>
      <c r="AO210" s="270"/>
      <c r="AP210" s="270"/>
      <c r="AQ210" s="270"/>
      <c r="AR210" s="270"/>
      <c r="AS210" s="270"/>
      <c r="AT210" s="270"/>
      <c r="AU210" s="270"/>
      <c r="AV210" s="270"/>
      <c r="AW210" s="270"/>
      <c r="AX210" s="270"/>
      <c r="AY210" s="270"/>
      <c r="AZ210" s="270"/>
      <c r="BA210" s="270"/>
      <c r="BB210" s="270"/>
      <c r="BC210" s="270"/>
      <c r="BD210" s="270"/>
      <c r="BE210" s="270"/>
      <c r="BF210" s="270"/>
      <c r="BG210" s="270"/>
      <c r="BH210" s="270"/>
      <c r="BI210" s="270"/>
      <c r="BJ210" s="270"/>
      <c r="BK210" s="270"/>
      <c r="BL210" s="270"/>
      <c r="BM210" s="270"/>
      <c r="BN210" s="270"/>
      <c r="BO210" s="270"/>
      <c r="BP210" s="270"/>
      <c r="BQ210" s="270"/>
      <c r="BR210" s="270"/>
      <c r="BS210" s="270"/>
      <c r="BT210" s="270"/>
      <c r="BU210" s="270"/>
      <c r="BV210" s="270"/>
      <c r="BW210" s="270"/>
      <c r="BX210" s="270"/>
      <c r="BY210" s="270"/>
      <c r="BZ210" s="270"/>
      <c r="CA210" s="270"/>
      <c r="CB210" s="270"/>
      <c r="CC210" s="270"/>
      <c r="CD210" s="270"/>
      <c r="CE210" s="270"/>
      <c r="CF210" s="270"/>
      <c r="CG210" s="270"/>
      <c r="CH210" s="270"/>
      <c r="CI210" s="270"/>
      <c r="CJ210" s="270"/>
      <c r="CK210" s="270"/>
      <c r="CL210" s="270"/>
      <c r="CM210" s="270"/>
      <c r="CN210" s="252"/>
      <c r="CO210" s="252"/>
      <c r="CP210" s="252"/>
      <c r="CQ210" s="138"/>
    </row>
    <row r="211" spans="2:95">
      <c r="B211" s="134"/>
      <c r="C211" s="270"/>
      <c r="D211" s="270"/>
      <c r="E211" s="270"/>
      <c r="F211" s="270"/>
      <c r="G211" s="270"/>
      <c r="H211" s="270"/>
      <c r="I211" s="270"/>
      <c r="J211" s="270"/>
      <c r="K211" s="270"/>
      <c r="L211" s="270"/>
      <c r="M211" s="270"/>
      <c r="N211" s="270"/>
      <c r="O211" s="270"/>
      <c r="P211" s="270"/>
      <c r="Q211" s="270"/>
      <c r="R211" s="270"/>
      <c r="S211" s="270"/>
      <c r="T211" s="270"/>
      <c r="U211" s="270"/>
      <c r="V211" s="270"/>
      <c r="W211" s="270"/>
      <c r="X211" s="270"/>
      <c r="Y211" s="270"/>
      <c r="Z211" s="270"/>
      <c r="AA211" s="270"/>
      <c r="AB211" s="270"/>
      <c r="AC211" s="270"/>
      <c r="AD211" s="270"/>
      <c r="AE211" s="270"/>
      <c r="AF211" s="270"/>
      <c r="AG211" s="270"/>
      <c r="AH211" s="270"/>
      <c r="AI211" s="270"/>
      <c r="AJ211" s="270"/>
      <c r="AK211" s="270"/>
      <c r="AL211" s="270"/>
      <c r="AM211" s="270"/>
      <c r="AN211" s="270"/>
      <c r="AO211" s="270"/>
      <c r="AP211" s="270"/>
      <c r="AQ211" s="270"/>
      <c r="AR211" s="270"/>
      <c r="AS211" s="270"/>
      <c r="AT211" s="270"/>
      <c r="AU211" s="270"/>
      <c r="AV211" s="270"/>
      <c r="AW211" s="270"/>
      <c r="AX211" s="270"/>
      <c r="AY211" s="270"/>
      <c r="AZ211" s="270"/>
      <c r="BA211" s="270"/>
      <c r="BB211" s="270"/>
      <c r="BC211" s="270"/>
      <c r="BD211" s="270"/>
      <c r="BE211" s="270"/>
      <c r="BF211" s="270"/>
      <c r="BG211" s="270"/>
      <c r="BH211" s="270"/>
      <c r="BI211" s="270"/>
      <c r="BJ211" s="270"/>
      <c r="BK211" s="270"/>
      <c r="BL211" s="270"/>
      <c r="BM211" s="270"/>
      <c r="BN211" s="270"/>
      <c r="BO211" s="270"/>
      <c r="BP211" s="270"/>
      <c r="BQ211" s="270"/>
      <c r="BR211" s="270"/>
      <c r="BS211" s="270"/>
      <c r="BT211" s="270"/>
      <c r="BU211" s="270"/>
      <c r="BV211" s="270"/>
      <c r="BW211" s="270"/>
      <c r="BX211" s="270"/>
      <c r="BY211" s="270"/>
      <c r="BZ211" s="270"/>
      <c r="CA211" s="270"/>
      <c r="CB211" s="270"/>
      <c r="CC211" s="270"/>
      <c r="CD211" s="270"/>
      <c r="CE211" s="270"/>
      <c r="CF211" s="270"/>
      <c r="CG211" s="270"/>
      <c r="CH211" s="270"/>
      <c r="CI211" s="270"/>
      <c r="CJ211" s="270"/>
      <c r="CK211" s="270"/>
      <c r="CL211" s="270"/>
      <c r="CM211" s="270"/>
      <c r="CN211" s="252"/>
      <c r="CO211" s="252"/>
      <c r="CP211" s="252"/>
      <c r="CQ211" s="138"/>
    </row>
    <row r="212" spans="2:95">
      <c r="B212" s="134"/>
      <c r="C212" s="270"/>
      <c r="D212" s="270"/>
      <c r="E212" s="270"/>
      <c r="F212" s="270"/>
      <c r="G212" s="270"/>
      <c r="H212" s="270"/>
      <c r="I212" s="270"/>
      <c r="J212" s="270"/>
      <c r="K212" s="270"/>
      <c r="L212" s="270"/>
      <c r="M212" s="270"/>
      <c r="N212" s="270"/>
      <c r="O212" s="270"/>
      <c r="P212" s="270"/>
      <c r="Q212" s="270"/>
      <c r="R212" s="270"/>
      <c r="S212" s="270"/>
      <c r="T212" s="270"/>
      <c r="U212" s="270"/>
      <c r="V212" s="270"/>
      <c r="W212" s="270"/>
      <c r="X212" s="270"/>
      <c r="Y212" s="270"/>
      <c r="Z212" s="270"/>
      <c r="AA212" s="270"/>
      <c r="AB212" s="270"/>
      <c r="AC212" s="270"/>
      <c r="AD212" s="270"/>
      <c r="AE212" s="270"/>
      <c r="AF212" s="270"/>
      <c r="AG212" s="270"/>
      <c r="AH212" s="270"/>
      <c r="AI212" s="270"/>
      <c r="AJ212" s="270"/>
      <c r="AK212" s="270"/>
      <c r="AL212" s="270"/>
      <c r="AM212" s="270"/>
      <c r="AN212" s="270"/>
      <c r="AO212" s="270"/>
      <c r="AP212" s="270"/>
      <c r="AQ212" s="270"/>
      <c r="AR212" s="270"/>
      <c r="AS212" s="270"/>
      <c r="AT212" s="270"/>
      <c r="AU212" s="270"/>
      <c r="AV212" s="270"/>
      <c r="AW212" s="270"/>
      <c r="AX212" s="270"/>
      <c r="AY212" s="270"/>
      <c r="AZ212" s="270"/>
      <c r="BA212" s="270"/>
      <c r="BB212" s="270"/>
      <c r="BC212" s="270"/>
      <c r="BD212" s="270"/>
      <c r="BE212" s="270"/>
      <c r="BF212" s="270"/>
      <c r="BG212" s="270"/>
      <c r="BH212" s="270"/>
      <c r="BI212" s="270"/>
      <c r="BJ212" s="270"/>
      <c r="BK212" s="270"/>
      <c r="BL212" s="270"/>
      <c r="BM212" s="270"/>
      <c r="BN212" s="270"/>
      <c r="BO212" s="270"/>
      <c r="BP212" s="270"/>
      <c r="BQ212" s="270"/>
      <c r="BR212" s="270"/>
      <c r="BS212" s="270"/>
      <c r="BT212" s="270"/>
      <c r="BU212" s="270"/>
      <c r="BV212" s="270"/>
      <c r="BW212" s="270"/>
      <c r="BX212" s="270"/>
      <c r="BY212" s="270"/>
      <c r="BZ212" s="270"/>
      <c r="CA212" s="270"/>
      <c r="CB212" s="270"/>
      <c r="CC212" s="270"/>
      <c r="CD212" s="270"/>
      <c r="CE212" s="270"/>
      <c r="CF212" s="270"/>
      <c r="CG212" s="270"/>
      <c r="CH212" s="270"/>
      <c r="CI212" s="270"/>
      <c r="CJ212" s="270"/>
      <c r="CK212" s="270"/>
      <c r="CL212" s="270"/>
      <c r="CM212" s="270"/>
      <c r="CN212" s="252"/>
      <c r="CO212" s="252"/>
      <c r="CP212" s="252"/>
      <c r="CQ212" s="138"/>
    </row>
    <row r="213" spans="2:95">
      <c r="B213" s="134"/>
      <c r="C213" s="270"/>
      <c r="D213" s="270"/>
      <c r="E213" s="270"/>
      <c r="F213" s="270"/>
      <c r="G213" s="270"/>
      <c r="H213" s="270"/>
      <c r="I213" s="270"/>
      <c r="J213" s="270"/>
      <c r="K213" s="270"/>
      <c r="L213" s="270"/>
      <c r="M213" s="270"/>
      <c r="N213" s="270"/>
      <c r="O213" s="270"/>
      <c r="P213" s="270"/>
      <c r="Q213" s="270"/>
      <c r="R213" s="270"/>
      <c r="S213" s="270"/>
      <c r="T213" s="270"/>
      <c r="U213" s="270"/>
      <c r="V213" s="270"/>
      <c r="W213" s="270"/>
      <c r="X213" s="270"/>
      <c r="Y213" s="270"/>
      <c r="Z213" s="270"/>
      <c r="AA213" s="270"/>
      <c r="AB213" s="270"/>
      <c r="AC213" s="270"/>
      <c r="AD213" s="270"/>
      <c r="AE213" s="270"/>
      <c r="AF213" s="270"/>
      <c r="AG213" s="270"/>
      <c r="AH213" s="270"/>
      <c r="AI213" s="270"/>
      <c r="AJ213" s="270"/>
      <c r="AK213" s="270"/>
      <c r="AL213" s="270"/>
      <c r="AM213" s="270"/>
      <c r="AN213" s="270"/>
      <c r="AO213" s="270"/>
      <c r="AP213" s="270"/>
      <c r="AQ213" s="270"/>
      <c r="AR213" s="270"/>
      <c r="AS213" s="270"/>
      <c r="AT213" s="270"/>
      <c r="AU213" s="270"/>
      <c r="AV213" s="270"/>
      <c r="AW213" s="270"/>
      <c r="AX213" s="270"/>
      <c r="AY213" s="270"/>
      <c r="AZ213" s="270"/>
      <c r="BA213" s="270"/>
      <c r="BB213" s="270"/>
      <c r="BC213" s="270"/>
      <c r="BD213" s="270"/>
      <c r="BE213" s="270"/>
      <c r="BF213" s="270"/>
      <c r="BG213" s="270"/>
      <c r="BH213" s="270"/>
      <c r="BI213" s="270"/>
      <c r="BJ213" s="270"/>
      <c r="BK213" s="270"/>
      <c r="BL213" s="270"/>
      <c r="BM213" s="270"/>
      <c r="BN213" s="270"/>
      <c r="BO213" s="270"/>
      <c r="BP213" s="270"/>
      <c r="BQ213" s="270"/>
      <c r="BR213" s="270"/>
      <c r="BS213" s="270"/>
      <c r="BT213" s="270"/>
      <c r="BU213" s="270"/>
      <c r="BV213" s="270"/>
      <c r="BW213" s="270"/>
      <c r="BX213" s="270"/>
      <c r="BY213" s="270"/>
      <c r="BZ213" s="270"/>
      <c r="CA213" s="270"/>
      <c r="CB213" s="270"/>
      <c r="CC213" s="270"/>
      <c r="CD213" s="270"/>
      <c r="CE213" s="270"/>
      <c r="CF213" s="270"/>
      <c r="CG213" s="270"/>
      <c r="CH213" s="270"/>
      <c r="CI213" s="270"/>
      <c r="CJ213" s="270"/>
      <c r="CK213" s="270"/>
      <c r="CL213" s="270"/>
      <c r="CM213" s="270"/>
      <c r="CN213" s="252"/>
      <c r="CO213" s="252"/>
      <c r="CP213" s="252"/>
      <c r="CQ213" s="138"/>
    </row>
    <row r="214" spans="2:95">
      <c r="B214" s="134"/>
      <c r="C214" s="270"/>
      <c r="D214" s="270"/>
      <c r="E214" s="270"/>
      <c r="F214" s="270"/>
      <c r="G214" s="270"/>
      <c r="H214" s="270"/>
      <c r="I214" s="270"/>
      <c r="J214" s="270"/>
      <c r="K214" s="270"/>
      <c r="L214" s="270"/>
      <c r="M214" s="270"/>
      <c r="N214" s="270"/>
      <c r="O214" s="270"/>
      <c r="P214" s="270"/>
      <c r="Q214" s="270"/>
      <c r="R214" s="270"/>
      <c r="S214" s="270"/>
      <c r="T214" s="270"/>
      <c r="U214" s="270"/>
      <c r="V214" s="270"/>
      <c r="W214" s="270"/>
      <c r="X214" s="270"/>
      <c r="Y214" s="270"/>
      <c r="Z214" s="270"/>
      <c r="AA214" s="270"/>
      <c r="AB214" s="270"/>
      <c r="AC214" s="270"/>
      <c r="AD214" s="270"/>
      <c r="AE214" s="270"/>
      <c r="AF214" s="270"/>
      <c r="AG214" s="270"/>
      <c r="AH214" s="270"/>
      <c r="AI214" s="270"/>
      <c r="AJ214" s="270"/>
      <c r="AK214" s="270"/>
      <c r="AL214" s="270"/>
      <c r="AM214" s="270"/>
      <c r="AN214" s="270"/>
      <c r="AO214" s="270"/>
      <c r="AP214" s="270"/>
      <c r="AQ214" s="270"/>
      <c r="AR214" s="270"/>
      <c r="AS214" s="270"/>
      <c r="AT214" s="270"/>
      <c r="AU214" s="270"/>
      <c r="AV214" s="270"/>
      <c r="AW214" s="270"/>
      <c r="AX214" s="270"/>
      <c r="AY214" s="270"/>
      <c r="AZ214" s="270"/>
      <c r="BA214" s="270"/>
      <c r="BB214" s="270"/>
      <c r="BC214" s="270"/>
      <c r="BD214" s="270"/>
      <c r="BE214" s="270"/>
      <c r="BF214" s="270"/>
      <c r="BG214" s="270"/>
      <c r="BH214" s="270"/>
      <c r="BI214" s="270"/>
      <c r="BJ214" s="270"/>
      <c r="BK214" s="270"/>
      <c r="BL214" s="270"/>
      <c r="BM214" s="270"/>
      <c r="BN214" s="270"/>
      <c r="BO214" s="270"/>
      <c r="BP214" s="270"/>
      <c r="BQ214" s="270"/>
      <c r="BR214" s="270"/>
      <c r="BS214" s="270"/>
      <c r="BT214" s="270"/>
      <c r="BU214" s="270"/>
      <c r="BV214" s="270"/>
      <c r="BW214" s="270"/>
      <c r="BX214" s="270"/>
      <c r="BY214" s="270"/>
      <c r="BZ214" s="270"/>
      <c r="CA214" s="270"/>
      <c r="CB214" s="270"/>
      <c r="CC214" s="270"/>
      <c r="CD214" s="270"/>
      <c r="CE214" s="270"/>
      <c r="CF214" s="270"/>
      <c r="CG214" s="270"/>
      <c r="CH214" s="270"/>
      <c r="CI214" s="270"/>
      <c r="CJ214" s="270"/>
      <c r="CK214" s="270"/>
      <c r="CL214" s="270"/>
      <c r="CM214" s="270"/>
      <c r="CN214" s="252"/>
      <c r="CO214" s="252"/>
      <c r="CP214" s="252"/>
      <c r="CQ214" s="138"/>
    </row>
    <row r="215" spans="2:95">
      <c r="B215" s="134"/>
      <c r="C215" s="270"/>
      <c r="D215" s="270"/>
      <c r="E215" s="270"/>
      <c r="F215" s="270"/>
      <c r="G215" s="270"/>
      <c r="H215" s="270"/>
      <c r="I215" s="270"/>
      <c r="J215" s="270"/>
      <c r="K215" s="270"/>
      <c r="L215" s="270"/>
      <c r="M215" s="270"/>
      <c r="N215" s="270"/>
      <c r="O215" s="270"/>
      <c r="P215" s="270"/>
      <c r="Q215" s="270"/>
      <c r="R215" s="270"/>
      <c r="S215" s="270"/>
      <c r="T215" s="270"/>
      <c r="U215" s="270"/>
      <c r="V215" s="270"/>
      <c r="W215" s="270"/>
      <c r="X215" s="270"/>
      <c r="Y215" s="270"/>
      <c r="Z215" s="270"/>
      <c r="AA215" s="270"/>
      <c r="AB215" s="270"/>
      <c r="AC215" s="270"/>
      <c r="AD215" s="270"/>
      <c r="AE215" s="270"/>
      <c r="AF215" s="270"/>
      <c r="AG215" s="270"/>
      <c r="AH215" s="270"/>
      <c r="AI215" s="270"/>
      <c r="AJ215" s="270"/>
      <c r="AK215" s="270"/>
      <c r="AL215" s="270"/>
      <c r="AM215" s="270"/>
      <c r="AN215" s="270"/>
      <c r="AO215" s="270"/>
      <c r="AP215" s="270"/>
      <c r="AQ215" s="270"/>
      <c r="AR215" s="270"/>
      <c r="AS215" s="270"/>
      <c r="AT215" s="270"/>
      <c r="AU215" s="270"/>
      <c r="AV215" s="270"/>
      <c r="AW215" s="270"/>
      <c r="AX215" s="270"/>
      <c r="AY215" s="270"/>
      <c r="AZ215" s="270"/>
      <c r="BA215" s="270"/>
      <c r="BB215" s="270"/>
      <c r="BC215" s="270"/>
      <c r="BD215" s="270"/>
      <c r="BE215" s="270"/>
      <c r="BF215" s="270"/>
      <c r="BG215" s="270"/>
      <c r="BH215" s="270"/>
      <c r="BI215" s="270"/>
      <c r="BJ215" s="270"/>
      <c r="BK215" s="270"/>
      <c r="BL215" s="270"/>
      <c r="BM215" s="270"/>
      <c r="BN215" s="270"/>
      <c r="BO215" s="270"/>
      <c r="BP215" s="270"/>
      <c r="BQ215" s="270"/>
      <c r="BR215" s="270"/>
      <c r="BS215" s="270"/>
      <c r="BT215" s="270"/>
      <c r="BU215" s="270"/>
      <c r="BV215" s="270"/>
      <c r="BW215" s="270"/>
      <c r="BX215" s="270"/>
      <c r="BY215" s="270"/>
      <c r="BZ215" s="270"/>
      <c r="CA215" s="270"/>
      <c r="CB215" s="270"/>
      <c r="CC215" s="270"/>
      <c r="CD215" s="270"/>
      <c r="CE215" s="270"/>
      <c r="CF215" s="270"/>
      <c r="CG215" s="270"/>
      <c r="CH215" s="270"/>
      <c r="CI215" s="270"/>
      <c r="CJ215" s="270"/>
      <c r="CK215" s="270"/>
      <c r="CL215" s="270"/>
      <c r="CM215" s="270"/>
      <c r="CN215" s="252"/>
      <c r="CO215" s="252"/>
      <c r="CP215" s="252"/>
      <c r="CQ215" s="138"/>
    </row>
    <row r="216" spans="2:95">
      <c r="B216" s="134"/>
      <c r="C216" s="270"/>
      <c r="D216" s="270"/>
      <c r="E216" s="270"/>
      <c r="F216" s="270"/>
      <c r="G216" s="270"/>
      <c r="H216" s="270"/>
      <c r="I216" s="270"/>
      <c r="J216" s="270"/>
      <c r="K216" s="270"/>
      <c r="L216" s="270"/>
      <c r="M216" s="270"/>
      <c r="N216" s="270"/>
      <c r="O216" s="270"/>
      <c r="P216" s="270"/>
      <c r="Q216" s="270"/>
      <c r="R216" s="270"/>
      <c r="S216" s="270"/>
      <c r="T216" s="270"/>
      <c r="U216" s="270"/>
      <c r="V216" s="270"/>
      <c r="W216" s="270"/>
      <c r="X216" s="270"/>
      <c r="Y216" s="270"/>
      <c r="Z216" s="270"/>
      <c r="AA216" s="270"/>
      <c r="AB216" s="270"/>
      <c r="AC216" s="270"/>
      <c r="AD216" s="270"/>
      <c r="AE216" s="270"/>
      <c r="AF216" s="270"/>
      <c r="AG216" s="270"/>
      <c r="AH216" s="270"/>
      <c r="AI216" s="270"/>
      <c r="AJ216" s="270"/>
      <c r="AK216" s="270"/>
      <c r="AL216" s="270"/>
      <c r="AM216" s="270"/>
      <c r="AN216" s="270"/>
      <c r="AO216" s="270"/>
      <c r="AP216" s="270"/>
      <c r="AQ216" s="270"/>
      <c r="AR216" s="270"/>
      <c r="AS216" s="270"/>
      <c r="AT216" s="270"/>
      <c r="AU216" s="270"/>
      <c r="AV216" s="270"/>
      <c r="AW216" s="270"/>
      <c r="AX216" s="270"/>
      <c r="AY216" s="270"/>
      <c r="AZ216" s="270"/>
      <c r="BA216" s="270"/>
      <c r="BB216" s="270"/>
      <c r="BC216" s="270"/>
      <c r="BD216" s="270"/>
      <c r="BE216" s="270"/>
      <c r="BF216" s="270"/>
      <c r="BG216" s="270"/>
      <c r="BH216" s="270"/>
      <c r="BI216" s="270"/>
      <c r="BJ216" s="270"/>
      <c r="BK216" s="270"/>
      <c r="BL216" s="270"/>
      <c r="BM216" s="270"/>
      <c r="BN216" s="270"/>
      <c r="BO216" s="270"/>
      <c r="BP216" s="270"/>
      <c r="BQ216" s="270"/>
      <c r="BR216" s="270"/>
      <c r="BS216" s="270"/>
      <c r="BT216" s="270"/>
      <c r="BU216" s="270"/>
      <c r="BV216" s="270"/>
      <c r="BW216" s="270"/>
      <c r="BX216" s="270"/>
      <c r="BY216" s="270"/>
      <c r="BZ216" s="270"/>
      <c r="CA216" s="270"/>
      <c r="CB216" s="270"/>
      <c r="CC216" s="270"/>
      <c r="CD216" s="270"/>
      <c r="CE216" s="270"/>
      <c r="CF216" s="270"/>
      <c r="CG216" s="270"/>
      <c r="CH216" s="270"/>
      <c r="CI216" s="270"/>
      <c r="CJ216" s="270"/>
      <c r="CK216" s="270"/>
      <c r="CL216" s="270"/>
      <c r="CM216" s="270"/>
      <c r="CN216" s="252"/>
      <c r="CO216" s="252"/>
      <c r="CP216" s="252"/>
      <c r="CQ216" s="138"/>
    </row>
    <row r="217" spans="2:95">
      <c r="B217" s="134"/>
      <c r="C217" s="270"/>
      <c r="D217" s="270"/>
      <c r="E217" s="270"/>
      <c r="F217" s="270"/>
      <c r="G217" s="270"/>
      <c r="H217" s="270"/>
      <c r="I217" s="270"/>
      <c r="J217" s="270"/>
      <c r="K217" s="270"/>
      <c r="L217" s="270"/>
      <c r="M217" s="270"/>
      <c r="N217" s="270"/>
      <c r="O217" s="270"/>
      <c r="P217" s="270"/>
      <c r="Q217" s="270"/>
      <c r="R217" s="270"/>
      <c r="S217" s="270"/>
      <c r="T217" s="270"/>
      <c r="U217" s="270"/>
      <c r="V217" s="270"/>
      <c r="W217" s="270"/>
      <c r="X217" s="270"/>
      <c r="Y217" s="270"/>
      <c r="Z217" s="270"/>
      <c r="AA217" s="270"/>
      <c r="AB217" s="270"/>
      <c r="AC217" s="270"/>
      <c r="AD217" s="270"/>
      <c r="AE217" s="270"/>
      <c r="AF217" s="270"/>
      <c r="AG217" s="270"/>
      <c r="AH217" s="270"/>
      <c r="AI217" s="270"/>
      <c r="AJ217" s="270"/>
      <c r="AK217" s="270"/>
      <c r="AL217" s="270"/>
      <c r="AM217" s="270"/>
      <c r="AN217" s="270"/>
      <c r="AO217" s="270"/>
      <c r="AP217" s="270"/>
      <c r="AQ217" s="270"/>
      <c r="AR217" s="270"/>
      <c r="AS217" s="270"/>
      <c r="AT217" s="270"/>
      <c r="AU217" s="270"/>
      <c r="AV217" s="270"/>
      <c r="AW217" s="270"/>
      <c r="AX217" s="270"/>
      <c r="AY217" s="270"/>
      <c r="AZ217" s="270"/>
      <c r="BA217" s="270"/>
      <c r="BB217" s="270"/>
      <c r="BC217" s="270"/>
      <c r="BD217" s="270"/>
      <c r="BE217" s="270"/>
      <c r="BF217" s="270"/>
      <c r="BG217" s="270"/>
      <c r="BH217" s="270"/>
      <c r="BI217" s="270"/>
      <c r="BJ217" s="270"/>
      <c r="BK217" s="270"/>
      <c r="BL217" s="270"/>
      <c r="BM217" s="270"/>
      <c r="BN217" s="270"/>
      <c r="BO217" s="270"/>
      <c r="BP217" s="270"/>
      <c r="BQ217" s="270"/>
      <c r="BR217" s="270"/>
      <c r="BS217" s="270"/>
      <c r="BT217" s="270"/>
      <c r="BU217" s="270"/>
      <c r="BV217" s="270"/>
      <c r="BW217" s="270"/>
      <c r="BX217" s="270"/>
      <c r="BY217" s="270"/>
      <c r="BZ217" s="270"/>
      <c r="CA217" s="270"/>
      <c r="CB217" s="270"/>
      <c r="CC217" s="270"/>
      <c r="CD217" s="270"/>
      <c r="CE217" s="270"/>
      <c r="CF217" s="270"/>
      <c r="CG217" s="270"/>
      <c r="CH217" s="270"/>
      <c r="CI217" s="270"/>
      <c r="CJ217" s="270"/>
      <c r="CK217" s="270"/>
      <c r="CL217" s="270"/>
      <c r="CM217" s="270"/>
      <c r="CN217" s="252"/>
      <c r="CO217" s="252"/>
      <c r="CP217" s="252"/>
      <c r="CQ217" s="138"/>
    </row>
    <row r="218" spans="2:95">
      <c r="B218" s="134"/>
      <c r="C218" s="270"/>
      <c r="D218" s="270"/>
      <c r="E218" s="270"/>
      <c r="F218" s="270"/>
      <c r="G218" s="270"/>
      <c r="H218" s="270"/>
      <c r="I218" s="270"/>
      <c r="J218" s="270"/>
      <c r="K218" s="270"/>
      <c r="L218" s="270"/>
      <c r="M218" s="270"/>
      <c r="N218" s="270"/>
      <c r="O218" s="270"/>
      <c r="P218" s="270"/>
      <c r="Q218" s="270"/>
      <c r="R218" s="270"/>
      <c r="S218" s="270"/>
      <c r="T218" s="270"/>
      <c r="U218" s="270"/>
      <c r="V218" s="270"/>
      <c r="W218" s="270"/>
      <c r="X218" s="270"/>
      <c r="Y218" s="270"/>
      <c r="Z218" s="270"/>
      <c r="AA218" s="270"/>
      <c r="AB218" s="270"/>
      <c r="AC218" s="270"/>
      <c r="AD218" s="270"/>
      <c r="AE218" s="270"/>
      <c r="AF218" s="270"/>
      <c r="AG218" s="270"/>
      <c r="AH218" s="270"/>
      <c r="AI218" s="270"/>
      <c r="AJ218" s="270"/>
      <c r="AK218" s="270"/>
      <c r="AL218" s="270"/>
      <c r="AM218" s="270"/>
      <c r="AN218" s="270"/>
      <c r="AO218" s="270"/>
      <c r="AP218" s="270"/>
      <c r="AQ218" s="270"/>
      <c r="AR218" s="270"/>
      <c r="AS218" s="270"/>
      <c r="AT218" s="270"/>
      <c r="AU218" s="270"/>
      <c r="AV218" s="270"/>
      <c r="AW218" s="270"/>
      <c r="AX218" s="270"/>
      <c r="AY218" s="270"/>
      <c r="AZ218" s="270"/>
      <c r="BA218" s="270"/>
      <c r="BB218" s="270"/>
      <c r="BC218" s="270"/>
      <c r="BD218" s="270"/>
      <c r="BE218" s="270"/>
      <c r="BF218" s="270"/>
      <c r="BG218" s="270"/>
      <c r="BH218" s="270"/>
      <c r="BI218" s="270"/>
      <c r="BJ218" s="270"/>
      <c r="BK218" s="270"/>
      <c r="BL218" s="270"/>
      <c r="BM218" s="270"/>
      <c r="BN218" s="270"/>
      <c r="BO218" s="270"/>
      <c r="BP218" s="270"/>
      <c r="BQ218" s="270"/>
      <c r="BR218" s="270"/>
      <c r="BS218" s="270"/>
      <c r="BT218" s="270"/>
      <c r="BU218" s="270"/>
      <c r="BV218" s="270"/>
      <c r="BW218" s="270"/>
      <c r="BX218" s="270"/>
      <c r="BY218" s="270"/>
      <c r="BZ218" s="270"/>
      <c r="CA218" s="270"/>
      <c r="CB218" s="270"/>
      <c r="CC218" s="270"/>
      <c r="CD218" s="270"/>
      <c r="CE218" s="270"/>
      <c r="CF218" s="270"/>
      <c r="CG218" s="270"/>
      <c r="CH218" s="270"/>
      <c r="CI218" s="270"/>
      <c r="CJ218" s="270"/>
      <c r="CK218" s="270"/>
      <c r="CL218" s="270"/>
      <c r="CM218" s="270"/>
      <c r="CN218" s="252"/>
      <c r="CO218" s="252"/>
      <c r="CP218" s="252"/>
      <c r="CQ218" s="138"/>
    </row>
    <row r="219" spans="2:95">
      <c r="B219" s="134"/>
      <c r="C219" s="270"/>
      <c r="D219" s="270"/>
      <c r="E219" s="270"/>
      <c r="F219" s="270"/>
      <c r="G219" s="270"/>
      <c r="H219" s="270"/>
      <c r="I219" s="270"/>
      <c r="J219" s="270"/>
      <c r="K219" s="270"/>
      <c r="L219" s="270"/>
      <c r="M219" s="270"/>
      <c r="N219" s="270"/>
      <c r="O219" s="270"/>
      <c r="P219" s="270"/>
      <c r="Q219" s="270"/>
      <c r="R219" s="270"/>
      <c r="S219" s="270"/>
      <c r="T219" s="270"/>
      <c r="U219" s="270"/>
      <c r="V219" s="270"/>
      <c r="W219" s="270"/>
      <c r="X219" s="270"/>
      <c r="Y219" s="270"/>
      <c r="Z219" s="270"/>
      <c r="AA219" s="270"/>
      <c r="AB219" s="270"/>
      <c r="AC219" s="270"/>
      <c r="AD219" s="270"/>
      <c r="AE219" s="270"/>
      <c r="AF219" s="270"/>
      <c r="AG219" s="270"/>
      <c r="AH219" s="270"/>
      <c r="AI219" s="270"/>
      <c r="AJ219" s="270"/>
      <c r="AK219" s="270"/>
      <c r="AL219" s="270"/>
      <c r="AM219" s="270"/>
      <c r="AN219" s="270"/>
      <c r="AO219" s="270"/>
      <c r="AP219" s="270"/>
      <c r="AQ219" s="270"/>
      <c r="AR219" s="270"/>
      <c r="AS219" s="270"/>
      <c r="AT219" s="270"/>
      <c r="AU219" s="270"/>
      <c r="AV219" s="270"/>
      <c r="AW219" s="270"/>
      <c r="AX219" s="270"/>
      <c r="AY219" s="270"/>
      <c r="AZ219" s="270"/>
      <c r="BA219" s="270"/>
      <c r="BB219" s="270"/>
      <c r="BC219" s="270"/>
      <c r="BD219" s="270"/>
      <c r="BE219" s="270"/>
      <c r="BF219" s="270"/>
      <c r="BG219" s="270"/>
      <c r="BH219" s="270"/>
      <c r="BI219" s="270"/>
      <c r="BJ219" s="270"/>
      <c r="BK219" s="270"/>
      <c r="BL219" s="270"/>
      <c r="BM219" s="270"/>
      <c r="BN219" s="270"/>
      <c r="BO219" s="270"/>
      <c r="BP219" s="270"/>
      <c r="BQ219" s="270"/>
      <c r="BR219" s="270"/>
      <c r="BS219" s="270"/>
      <c r="BT219" s="270"/>
      <c r="BU219" s="270"/>
      <c r="BV219" s="270"/>
      <c r="BW219" s="270"/>
      <c r="BX219" s="270"/>
      <c r="BY219" s="270"/>
      <c r="BZ219" s="270"/>
      <c r="CA219" s="270"/>
      <c r="CB219" s="270"/>
      <c r="CC219" s="270"/>
      <c r="CD219" s="270"/>
      <c r="CE219" s="270"/>
      <c r="CF219" s="270"/>
      <c r="CG219" s="270"/>
      <c r="CH219" s="270"/>
      <c r="CI219" s="270"/>
      <c r="CJ219" s="270"/>
      <c r="CK219" s="270"/>
      <c r="CL219" s="270"/>
      <c r="CM219" s="270"/>
      <c r="CN219" s="252"/>
      <c r="CO219" s="252"/>
      <c r="CP219" s="252"/>
      <c r="CQ219" s="138"/>
    </row>
    <row r="220" spans="2:95">
      <c r="B220" s="134"/>
      <c r="C220" s="270"/>
      <c r="D220" s="270"/>
      <c r="E220" s="270"/>
      <c r="F220" s="270"/>
      <c r="G220" s="270"/>
      <c r="H220" s="270"/>
      <c r="I220" s="270"/>
      <c r="J220" s="270"/>
      <c r="K220" s="270"/>
      <c r="L220" s="270"/>
      <c r="M220" s="270"/>
      <c r="N220" s="270"/>
      <c r="O220" s="270"/>
      <c r="P220" s="270"/>
      <c r="Q220" s="270"/>
      <c r="R220" s="270"/>
      <c r="S220" s="270"/>
      <c r="T220" s="270"/>
      <c r="U220" s="270"/>
      <c r="V220" s="270"/>
      <c r="W220" s="270"/>
      <c r="X220" s="270"/>
      <c r="Y220" s="270"/>
      <c r="Z220" s="270"/>
      <c r="AA220" s="270"/>
      <c r="AB220" s="270"/>
      <c r="AC220" s="270"/>
      <c r="AD220" s="270"/>
      <c r="AE220" s="270"/>
      <c r="AF220" s="270"/>
      <c r="AG220" s="270"/>
      <c r="AH220" s="270"/>
      <c r="AI220" s="270"/>
      <c r="AJ220" s="270"/>
      <c r="AK220" s="270"/>
      <c r="AL220" s="270"/>
      <c r="AM220" s="270"/>
      <c r="AN220" s="270"/>
      <c r="AO220" s="270"/>
      <c r="AP220" s="270"/>
      <c r="AQ220" s="270"/>
      <c r="AR220" s="270"/>
      <c r="AS220" s="270"/>
      <c r="AT220" s="270"/>
      <c r="AU220" s="270"/>
      <c r="AV220" s="270"/>
      <c r="AW220" s="270"/>
      <c r="AX220" s="270"/>
      <c r="AY220" s="270"/>
      <c r="AZ220" s="270"/>
      <c r="BA220" s="270"/>
      <c r="BB220" s="270"/>
      <c r="BC220" s="270"/>
      <c r="BD220" s="270"/>
      <c r="BE220" s="270"/>
      <c r="BF220" s="270"/>
      <c r="BG220" s="270"/>
      <c r="BH220" s="270"/>
      <c r="BI220" s="270"/>
      <c r="BJ220" s="270"/>
      <c r="BK220" s="270"/>
      <c r="BL220" s="270"/>
      <c r="BM220" s="270"/>
      <c r="BN220" s="270"/>
      <c r="BO220" s="270"/>
      <c r="BP220" s="270"/>
      <c r="BQ220" s="270"/>
      <c r="BR220" s="270"/>
      <c r="BS220" s="270"/>
      <c r="BT220" s="270"/>
      <c r="BU220" s="270"/>
      <c r="BV220" s="270"/>
      <c r="BW220" s="270"/>
      <c r="BX220" s="270"/>
      <c r="BY220" s="270"/>
      <c r="BZ220" s="270"/>
      <c r="CA220" s="270"/>
      <c r="CB220" s="270"/>
      <c r="CC220" s="270"/>
      <c r="CD220" s="270"/>
      <c r="CE220" s="270"/>
      <c r="CF220" s="270"/>
      <c r="CG220" s="270"/>
      <c r="CH220" s="270"/>
      <c r="CI220" s="270"/>
      <c r="CJ220" s="270"/>
      <c r="CK220" s="270"/>
      <c r="CL220" s="270"/>
      <c r="CM220" s="270"/>
      <c r="CN220" s="252"/>
      <c r="CO220" s="252"/>
      <c r="CP220" s="252"/>
      <c r="CQ220" s="138"/>
    </row>
    <row r="221" spans="2:95">
      <c r="B221" s="134"/>
      <c r="C221" s="270"/>
      <c r="D221" s="270"/>
      <c r="E221" s="270"/>
      <c r="F221" s="270"/>
      <c r="G221" s="270"/>
      <c r="H221" s="270"/>
      <c r="I221" s="270"/>
      <c r="J221" s="270"/>
      <c r="K221" s="270"/>
      <c r="L221" s="270"/>
      <c r="M221" s="270"/>
      <c r="N221" s="270"/>
      <c r="O221" s="270"/>
      <c r="P221" s="270"/>
      <c r="Q221" s="270"/>
      <c r="R221" s="270"/>
      <c r="S221" s="270"/>
      <c r="T221" s="270"/>
      <c r="U221" s="270"/>
      <c r="V221" s="270"/>
      <c r="W221" s="270"/>
      <c r="X221" s="270"/>
      <c r="Y221" s="270"/>
      <c r="Z221" s="270"/>
      <c r="AA221" s="270"/>
      <c r="AB221" s="270"/>
      <c r="AC221" s="270"/>
      <c r="AD221" s="270"/>
      <c r="AE221" s="270"/>
      <c r="AF221" s="270"/>
      <c r="AG221" s="270"/>
      <c r="AH221" s="270"/>
      <c r="AI221" s="270"/>
      <c r="AJ221" s="270"/>
      <c r="AK221" s="270"/>
      <c r="AL221" s="270"/>
      <c r="AM221" s="270"/>
      <c r="AN221" s="270"/>
      <c r="AO221" s="270"/>
      <c r="AP221" s="270"/>
      <c r="AQ221" s="270"/>
      <c r="AR221" s="270"/>
      <c r="AS221" s="270"/>
      <c r="AT221" s="270"/>
      <c r="AU221" s="270"/>
      <c r="AV221" s="270"/>
      <c r="AW221" s="270"/>
      <c r="AX221" s="270"/>
      <c r="AY221" s="270"/>
      <c r="AZ221" s="270"/>
      <c r="BA221" s="270"/>
      <c r="BB221" s="270"/>
      <c r="BC221" s="270"/>
      <c r="BD221" s="270"/>
      <c r="BE221" s="270"/>
      <c r="BF221" s="270"/>
      <c r="BG221" s="270"/>
      <c r="BH221" s="270"/>
      <c r="BI221" s="270"/>
      <c r="BJ221" s="270"/>
      <c r="BK221" s="270"/>
      <c r="BL221" s="270"/>
      <c r="BM221" s="270"/>
      <c r="BN221" s="270"/>
      <c r="BO221" s="270"/>
      <c r="BP221" s="270"/>
      <c r="BQ221" s="270"/>
      <c r="BR221" s="270"/>
      <c r="BS221" s="270"/>
      <c r="BT221" s="270"/>
      <c r="BU221" s="270"/>
      <c r="BV221" s="270"/>
      <c r="BW221" s="270"/>
      <c r="BX221" s="270"/>
      <c r="BY221" s="270"/>
      <c r="BZ221" s="270"/>
      <c r="CA221" s="270"/>
      <c r="CB221" s="270"/>
      <c r="CC221" s="270"/>
      <c r="CD221" s="270"/>
      <c r="CE221" s="270"/>
      <c r="CF221" s="270"/>
      <c r="CG221" s="270"/>
      <c r="CH221" s="270"/>
      <c r="CI221" s="270"/>
      <c r="CJ221" s="270"/>
      <c r="CK221" s="270"/>
      <c r="CL221" s="270"/>
      <c r="CM221" s="270"/>
      <c r="CN221" s="252"/>
      <c r="CO221" s="252"/>
      <c r="CP221" s="252"/>
      <c r="CQ221" s="138"/>
    </row>
    <row r="222" spans="2:95">
      <c r="B222" s="134"/>
      <c r="C222" s="270"/>
      <c r="D222" s="270"/>
      <c r="E222" s="270"/>
      <c r="F222" s="270"/>
      <c r="G222" s="270"/>
      <c r="H222" s="270"/>
      <c r="I222" s="270"/>
      <c r="J222" s="270"/>
      <c r="K222" s="270"/>
      <c r="L222" s="270"/>
      <c r="M222" s="270"/>
      <c r="N222" s="270"/>
      <c r="O222" s="270"/>
      <c r="P222" s="270"/>
      <c r="Q222" s="270"/>
      <c r="R222" s="270"/>
      <c r="S222" s="270"/>
      <c r="T222" s="270"/>
      <c r="U222" s="270"/>
      <c r="V222" s="270"/>
      <c r="W222" s="270"/>
      <c r="X222" s="270"/>
      <c r="Y222" s="270"/>
      <c r="Z222" s="270"/>
      <c r="AA222" s="270"/>
      <c r="AB222" s="270"/>
      <c r="AC222" s="270"/>
      <c r="AD222" s="270"/>
      <c r="AE222" s="270"/>
      <c r="AF222" s="270"/>
      <c r="AG222" s="270"/>
      <c r="AH222" s="270"/>
      <c r="AI222" s="270"/>
      <c r="AJ222" s="270"/>
      <c r="AK222" s="270"/>
      <c r="AL222" s="270"/>
      <c r="AM222" s="270"/>
      <c r="AN222" s="270"/>
      <c r="AO222" s="270"/>
      <c r="AP222" s="270"/>
      <c r="AQ222" s="270"/>
      <c r="AR222" s="270"/>
      <c r="AS222" s="270"/>
      <c r="AT222" s="270"/>
      <c r="AU222" s="270"/>
      <c r="AV222" s="270"/>
      <c r="AW222" s="270"/>
      <c r="AX222" s="270"/>
      <c r="AY222" s="270"/>
      <c r="AZ222" s="270"/>
      <c r="BA222" s="270"/>
      <c r="BB222" s="270"/>
      <c r="BC222" s="270"/>
      <c r="BD222" s="270"/>
      <c r="BE222" s="270"/>
      <c r="BF222" s="270"/>
      <c r="BG222" s="270"/>
      <c r="BH222" s="270"/>
      <c r="BI222" s="270"/>
      <c r="BJ222" s="270"/>
      <c r="BK222" s="270"/>
      <c r="BL222" s="270"/>
      <c r="BM222" s="270"/>
      <c r="BN222" s="270"/>
      <c r="BO222" s="270"/>
      <c r="BP222" s="270"/>
      <c r="BQ222" s="270"/>
      <c r="BR222" s="270"/>
      <c r="BS222" s="270"/>
      <c r="BT222" s="270"/>
      <c r="BU222" s="270"/>
      <c r="BV222" s="270"/>
      <c r="BW222" s="270"/>
      <c r="BX222" s="270"/>
      <c r="BY222" s="270"/>
      <c r="BZ222" s="270"/>
      <c r="CA222" s="270"/>
      <c r="CB222" s="270"/>
      <c r="CC222" s="270"/>
      <c r="CD222" s="270"/>
      <c r="CE222" s="270"/>
      <c r="CF222" s="270"/>
      <c r="CG222" s="270"/>
      <c r="CH222" s="270"/>
      <c r="CI222" s="270"/>
      <c r="CJ222" s="270"/>
      <c r="CK222" s="270"/>
      <c r="CL222" s="270"/>
      <c r="CM222" s="270"/>
      <c r="CN222" s="252"/>
      <c r="CO222" s="252"/>
      <c r="CP222" s="252"/>
      <c r="CQ222" s="138"/>
    </row>
    <row r="223" spans="2:95">
      <c r="B223" s="134"/>
      <c r="C223" s="270"/>
      <c r="D223" s="270"/>
      <c r="E223" s="270"/>
      <c r="F223" s="270"/>
      <c r="G223" s="270"/>
      <c r="H223" s="270"/>
      <c r="I223" s="270"/>
      <c r="J223" s="270"/>
      <c r="K223" s="270"/>
      <c r="L223" s="270"/>
      <c r="M223" s="270"/>
      <c r="N223" s="270"/>
      <c r="O223" s="270"/>
      <c r="P223" s="270"/>
      <c r="Q223" s="270"/>
      <c r="R223" s="270"/>
      <c r="S223" s="270"/>
      <c r="T223" s="270"/>
      <c r="U223" s="270"/>
      <c r="V223" s="270"/>
      <c r="W223" s="270"/>
      <c r="X223" s="270"/>
      <c r="Y223" s="270"/>
      <c r="Z223" s="270"/>
      <c r="AA223" s="270"/>
      <c r="AB223" s="270"/>
      <c r="AC223" s="270"/>
      <c r="AD223" s="270"/>
      <c r="AE223" s="270"/>
      <c r="AF223" s="270"/>
      <c r="AG223" s="270"/>
      <c r="AH223" s="270"/>
      <c r="AI223" s="270"/>
      <c r="AJ223" s="270"/>
      <c r="AK223" s="270"/>
      <c r="AL223" s="270"/>
      <c r="AM223" s="270"/>
      <c r="AN223" s="270"/>
      <c r="AO223" s="270"/>
      <c r="AP223" s="270"/>
      <c r="AQ223" s="270"/>
      <c r="AR223" s="270"/>
      <c r="AS223" s="270"/>
      <c r="AT223" s="270"/>
      <c r="AU223" s="270"/>
      <c r="AV223" s="270"/>
      <c r="AW223" s="270"/>
      <c r="AX223" s="270"/>
      <c r="AY223" s="270"/>
      <c r="AZ223" s="270"/>
      <c r="BA223" s="270"/>
      <c r="BB223" s="270"/>
      <c r="BC223" s="270"/>
      <c r="BD223" s="270"/>
      <c r="BE223" s="270"/>
      <c r="BF223" s="270"/>
      <c r="BG223" s="270"/>
      <c r="BH223" s="270"/>
      <c r="BI223" s="270"/>
      <c r="BJ223" s="270"/>
      <c r="BK223" s="270"/>
      <c r="BL223" s="270"/>
      <c r="BM223" s="270"/>
      <c r="BN223" s="270"/>
      <c r="BO223" s="270"/>
      <c r="BP223" s="270"/>
      <c r="BQ223" s="270"/>
      <c r="BR223" s="270"/>
      <c r="BS223" s="270"/>
      <c r="BT223" s="270"/>
      <c r="BU223" s="270"/>
      <c r="BV223" s="270"/>
      <c r="BW223" s="270"/>
      <c r="BX223" s="270"/>
      <c r="BY223" s="270"/>
      <c r="BZ223" s="270"/>
      <c r="CA223" s="270"/>
      <c r="CB223" s="270"/>
      <c r="CC223" s="270"/>
      <c r="CD223" s="270"/>
      <c r="CE223" s="270"/>
      <c r="CF223" s="270"/>
      <c r="CG223" s="270"/>
      <c r="CH223" s="270"/>
      <c r="CI223" s="270"/>
      <c r="CJ223" s="270"/>
      <c r="CK223" s="270"/>
      <c r="CL223" s="270"/>
      <c r="CM223" s="270"/>
      <c r="CN223" s="252"/>
      <c r="CO223" s="252"/>
      <c r="CP223" s="252"/>
      <c r="CQ223" s="138"/>
    </row>
    <row r="224" spans="2:95">
      <c r="B224" s="134"/>
      <c r="C224" s="270"/>
      <c r="D224" s="270"/>
      <c r="E224" s="270"/>
      <c r="F224" s="270"/>
      <c r="G224" s="270"/>
      <c r="H224" s="270"/>
      <c r="I224" s="270"/>
      <c r="J224" s="270"/>
      <c r="K224" s="270"/>
      <c r="L224" s="270"/>
      <c r="M224" s="270"/>
      <c r="N224" s="270"/>
      <c r="O224" s="270"/>
      <c r="P224" s="270"/>
      <c r="Q224" s="270"/>
      <c r="R224" s="270"/>
      <c r="S224" s="270"/>
      <c r="T224" s="270"/>
      <c r="U224" s="270"/>
      <c r="V224" s="270"/>
      <c r="W224" s="270"/>
      <c r="X224" s="270"/>
      <c r="Y224" s="270"/>
      <c r="Z224" s="270"/>
      <c r="AA224" s="270"/>
      <c r="AB224" s="270"/>
      <c r="AC224" s="270"/>
      <c r="AD224" s="270"/>
      <c r="AE224" s="270"/>
      <c r="AF224" s="270"/>
      <c r="AG224" s="270"/>
      <c r="AH224" s="270"/>
      <c r="AI224" s="270"/>
      <c r="AJ224" s="270"/>
      <c r="AK224" s="270"/>
      <c r="AL224" s="270"/>
      <c r="AM224" s="270"/>
      <c r="AN224" s="270"/>
      <c r="AO224" s="270"/>
      <c r="AP224" s="270"/>
      <c r="AQ224" s="270"/>
      <c r="AR224" s="270"/>
      <c r="AS224" s="270"/>
      <c r="AT224" s="270"/>
      <c r="AU224" s="270"/>
      <c r="AV224" s="270"/>
      <c r="AW224" s="270"/>
      <c r="AX224" s="270"/>
      <c r="AY224" s="270"/>
      <c r="AZ224" s="270"/>
      <c r="BA224" s="270"/>
      <c r="BB224" s="270"/>
      <c r="BC224" s="270"/>
      <c r="BD224" s="270"/>
      <c r="BE224" s="270"/>
      <c r="BF224" s="270"/>
      <c r="BG224" s="270"/>
      <c r="BH224" s="270"/>
      <c r="BI224" s="270"/>
      <c r="BJ224" s="270"/>
      <c r="BK224" s="270"/>
      <c r="BL224" s="270"/>
      <c r="BM224" s="270"/>
      <c r="BN224" s="270"/>
      <c r="BO224" s="270"/>
      <c r="BP224" s="270"/>
      <c r="BQ224" s="270"/>
      <c r="BR224" s="270"/>
      <c r="BS224" s="270"/>
      <c r="BT224" s="270"/>
      <c r="BU224" s="270"/>
      <c r="BV224" s="270"/>
      <c r="BW224" s="270"/>
      <c r="BX224" s="270"/>
      <c r="BY224" s="270"/>
      <c r="BZ224" s="270"/>
      <c r="CA224" s="270"/>
      <c r="CB224" s="270"/>
      <c r="CC224" s="270"/>
      <c r="CD224" s="270"/>
      <c r="CE224" s="270"/>
      <c r="CF224" s="270"/>
      <c r="CG224" s="270"/>
      <c r="CH224" s="270"/>
      <c r="CI224" s="270"/>
      <c r="CJ224" s="270"/>
      <c r="CK224" s="270"/>
      <c r="CL224" s="270"/>
      <c r="CM224" s="270"/>
      <c r="CN224" s="252"/>
      <c r="CO224" s="252"/>
      <c r="CP224" s="252"/>
      <c r="CQ224" s="138"/>
    </row>
    <row r="225" spans="2:95">
      <c r="B225" s="134"/>
      <c r="C225" s="270"/>
      <c r="D225" s="270"/>
      <c r="E225" s="270"/>
      <c r="F225" s="270"/>
      <c r="G225" s="270"/>
      <c r="H225" s="270"/>
      <c r="I225" s="270"/>
      <c r="J225" s="270"/>
      <c r="K225" s="270"/>
      <c r="L225" s="270"/>
      <c r="M225" s="270"/>
      <c r="N225" s="270"/>
      <c r="O225" s="270"/>
      <c r="P225" s="270"/>
      <c r="Q225" s="270"/>
      <c r="R225" s="270"/>
      <c r="S225" s="270"/>
      <c r="T225" s="270"/>
      <c r="U225" s="270"/>
      <c r="V225" s="270"/>
      <c r="W225" s="270"/>
      <c r="X225" s="270"/>
      <c r="Y225" s="270"/>
      <c r="Z225" s="270"/>
      <c r="AA225" s="270"/>
      <c r="AB225" s="270"/>
      <c r="AC225" s="270"/>
      <c r="AD225" s="270"/>
      <c r="AE225" s="270"/>
      <c r="AF225" s="270"/>
      <c r="AG225" s="270"/>
      <c r="AH225" s="270"/>
      <c r="AI225" s="270"/>
      <c r="AJ225" s="270"/>
      <c r="AK225" s="270"/>
      <c r="AL225" s="270"/>
      <c r="AM225" s="270"/>
      <c r="AN225" s="270"/>
      <c r="AO225" s="270"/>
      <c r="AP225" s="270"/>
      <c r="AQ225" s="270"/>
      <c r="AR225" s="270"/>
      <c r="AS225" s="270"/>
      <c r="AT225" s="270"/>
      <c r="AU225" s="270"/>
      <c r="AV225" s="270"/>
      <c r="AW225" s="270"/>
      <c r="AX225" s="270"/>
      <c r="AY225" s="270"/>
      <c r="AZ225" s="270"/>
      <c r="BA225" s="270"/>
      <c r="BB225" s="270"/>
      <c r="BC225" s="270"/>
      <c r="BD225" s="270"/>
      <c r="BE225" s="270"/>
      <c r="BF225" s="270"/>
      <c r="BG225" s="270"/>
      <c r="BH225" s="270"/>
      <c r="BI225" s="270"/>
      <c r="BJ225" s="270"/>
      <c r="BK225" s="270"/>
      <c r="BL225" s="270"/>
      <c r="BM225" s="270"/>
      <c r="BN225" s="270"/>
      <c r="BO225" s="270"/>
      <c r="BP225" s="270"/>
      <c r="BQ225" s="270"/>
      <c r="BR225" s="270"/>
      <c r="BS225" s="270"/>
      <c r="BT225" s="270"/>
      <c r="BU225" s="270"/>
      <c r="BV225" s="270"/>
      <c r="BW225" s="270"/>
      <c r="BX225" s="270"/>
      <c r="BY225" s="270"/>
      <c r="BZ225" s="270"/>
      <c r="CA225" s="270"/>
      <c r="CB225" s="270"/>
      <c r="CC225" s="270"/>
      <c r="CD225" s="270"/>
      <c r="CE225" s="270"/>
      <c r="CF225" s="270"/>
      <c r="CG225" s="270"/>
      <c r="CH225" s="270"/>
      <c r="CI225" s="270"/>
      <c r="CJ225" s="270"/>
      <c r="CK225" s="270"/>
      <c r="CL225" s="270"/>
      <c r="CM225" s="270"/>
      <c r="CN225" s="252"/>
      <c r="CO225" s="252"/>
      <c r="CP225" s="252"/>
      <c r="CQ225" s="138"/>
    </row>
    <row r="226" spans="2:95">
      <c r="B226" s="134"/>
      <c r="C226" s="270"/>
      <c r="D226" s="270"/>
      <c r="E226" s="270"/>
      <c r="F226" s="270"/>
      <c r="G226" s="270"/>
      <c r="H226" s="270"/>
      <c r="I226" s="270"/>
      <c r="J226" s="270"/>
      <c r="K226" s="270"/>
      <c r="L226" s="270"/>
      <c r="M226" s="270"/>
      <c r="N226" s="270"/>
      <c r="O226" s="270"/>
      <c r="P226" s="270"/>
      <c r="Q226" s="270"/>
      <c r="R226" s="270"/>
      <c r="S226" s="270"/>
      <c r="T226" s="270"/>
      <c r="U226" s="270"/>
      <c r="V226" s="270"/>
      <c r="W226" s="270"/>
      <c r="X226" s="270"/>
      <c r="Y226" s="270"/>
      <c r="Z226" s="270"/>
      <c r="AA226" s="270"/>
      <c r="AB226" s="270"/>
      <c r="AC226" s="270"/>
      <c r="AD226" s="270"/>
      <c r="AE226" s="270"/>
      <c r="AF226" s="270"/>
      <c r="AG226" s="270"/>
      <c r="AH226" s="270"/>
      <c r="AI226" s="270"/>
      <c r="AJ226" s="270"/>
      <c r="AK226" s="270"/>
      <c r="AL226" s="270"/>
      <c r="AM226" s="270"/>
      <c r="AN226" s="270"/>
      <c r="AO226" s="270"/>
      <c r="AP226" s="270"/>
      <c r="AQ226" s="270"/>
      <c r="AR226" s="270"/>
      <c r="AS226" s="270"/>
      <c r="AT226" s="270"/>
      <c r="AU226" s="270"/>
      <c r="AV226" s="270"/>
      <c r="AW226" s="270"/>
      <c r="AX226" s="270"/>
      <c r="AY226" s="270"/>
      <c r="AZ226" s="270"/>
      <c r="BA226" s="270"/>
      <c r="BB226" s="270"/>
      <c r="BC226" s="270"/>
      <c r="BD226" s="270"/>
      <c r="BE226" s="270"/>
      <c r="BF226" s="270"/>
      <c r="BG226" s="270"/>
      <c r="BH226" s="270"/>
      <c r="BI226" s="270"/>
      <c r="BJ226" s="270"/>
      <c r="BK226" s="270"/>
      <c r="BL226" s="270"/>
      <c r="BM226" s="270"/>
      <c r="BN226" s="270"/>
      <c r="BO226" s="270"/>
      <c r="BP226" s="270"/>
      <c r="BQ226" s="270"/>
      <c r="BR226" s="270"/>
      <c r="BS226" s="270"/>
      <c r="BT226" s="270"/>
      <c r="BU226" s="270"/>
      <c r="BV226" s="270"/>
      <c r="BW226" s="270"/>
      <c r="BX226" s="270"/>
      <c r="BY226" s="270"/>
      <c r="BZ226" s="270"/>
      <c r="CA226" s="270"/>
      <c r="CB226" s="270"/>
      <c r="CC226" s="270"/>
      <c r="CD226" s="270"/>
      <c r="CE226" s="270"/>
      <c r="CF226" s="270"/>
      <c r="CG226" s="270"/>
      <c r="CH226" s="270"/>
      <c r="CI226" s="270"/>
      <c r="CJ226" s="270"/>
      <c r="CK226" s="270"/>
      <c r="CL226" s="270"/>
      <c r="CM226" s="270"/>
      <c r="CN226" s="252"/>
      <c r="CO226" s="252"/>
      <c r="CP226" s="252"/>
      <c r="CQ226" s="138"/>
    </row>
    <row r="227" spans="2:95">
      <c r="B227" s="134"/>
      <c r="C227" s="270"/>
      <c r="D227" s="270"/>
      <c r="E227" s="270"/>
      <c r="F227" s="270"/>
      <c r="G227" s="270"/>
      <c r="H227" s="270"/>
      <c r="I227" s="270"/>
      <c r="J227" s="270"/>
      <c r="K227" s="270"/>
      <c r="L227" s="270"/>
      <c r="M227" s="270"/>
      <c r="N227" s="270"/>
      <c r="O227" s="270"/>
      <c r="P227" s="270"/>
      <c r="Q227" s="270"/>
      <c r="R227" s="270"/>
      <c r="S227" s="270"/>
      <c r="T227" s="270"/>
      <c r="U227" s="270"/>
      <c r="V227" s="270"/>
      <c r="W227" s="270"/>
      <c r="X227" s="270"/>
      <c r="Y227" s="270"/>
      <c r="Z227" s="270"/>
      <c r="AA227" s="270"/>
      <c r="AB227" s="270"/>
      <c r="AC227" s="270"/>
      <c r="AD227" s="270"/>
      <c r="AE227" s="270"/>
      <c r="AF227" s="270"/>
      <c r="AG227" s="270"/>
      <c r="AH227" s="270"/>
      <c r="AI227" s="270"/>
      <c r="AJ227" s="270"/>
      <c r="AK227" s="270"/>
      <c r="AL227" s="270"/>
      <c r="AM227" s="270"/>
      <c r="AN227" s="270"/>
      <c r="AO227" s="270"/>
      <c r="AP227" s="270"/>
      <c r="AQ227" s="270"/>
      <c r="AR227" s="270"/>
      <c r="AS227" s="270"/>
      <c r="AT227" s="270"/>
      <c r="AU227" s="270"/>
      <c r="AV227" s="270"/>
      <c r="AW227" s="270"/>
      <c r="AX227" s="270"/>
      <c r="AY227" s="270"/>
      <c r="AZ227" s="270"/>
      <c r="BA227" s="270"/>
      <c r="BB227" s="270"/>
      <c r="BC227" s="270"/>
      <c r="BD227" s="270"/>
      <c r="BE227" s="270"/>
      <c r="BF227" s="270"/>
      <c r="BG227" s="270"/>
      <c r="BH227" s="270"/>
      <c r="BI227" s="270"/>
      <c r="BJ227" s="270"/>
      <c r="BK227" s="270"/>
      <c r="BL227" s="270"/>
      <c r="BM227" s="270"/>
      <c r="BN227" s="270"/>
      <c r="BO227" s="270"/>
      <c r="BP227" s="270"/>
      <c r="BQ227" s="270"/>
      <c r="BR227" s="270"/>
      <c r="BS227" s="270"/>
      <c r="BT227" s="270"/>
      <c r="BU227" s="270"/>
      <c r="BV227" s="270"/>
      <c r="BW227" s="270"/>
      <c r="BX227" s="270"/>
      <c r="BY227" s="270"/>
      <c r="BZ227" s="270"/>
      <c r="CA227" s="270"/>
      <c r="CB227" s="270"/>
      <c r="CC227" s="270"/>
      <c r="CD227" s="270"/>
      <c r="CE227" s="270"/>
      <c r="CF227" s="270"/>
      <c r="CG227" s="270"/>
      <c r="CH227" s="270"/>
      <c r="CI227" s="270"/>
      <c r="CJ227" s="270"/>
      <c r="CK227" s="270"/>
      <c r="CL227" s="270"/>
      <c r="CM227" s="270"/>
      <c r="CN227" s="252"/>
      <c r="CO227" s="252"/>
      <c r="CP227" s="252"/>
      <c r="CQ227" s="138"/>
    </row>
    <row r="228" spans="2:95">
      <c r="B228" s="134"/>
      <c r="C228" s="270"/>
      <c r="D228" s="270"/>
      <c r="E228" s="270"/>
      <c r="F228" s="270"/>
      <c r="G228" s="270"/>
      <c r="H228" s="270"/>
      <c r="I228" s="270"/>
      <c r="J228" s="270"/>
      <c r="K228" s="270"/>
      <c r="L228" s="270"/>
      <c r="M228" s="270"/>
      <c r="N228" s="270"/>
      <c r="O228" s="270"/>
      <c r="P228" s="270"/>
      <c r="Q228" s="270"/>
      <c r="R228" s="270"/>
      <c r="S228" s="270"/>
      <c r="T228" s="270"/>
      <c r="U228" s="270"/>
      <c r="V228" s="270"/>
      <c r="W228" s="270"/>
      <c r="X228" s="270"/>
      <c r="Y228" s="270"/>
      <c r="Z228" s="270"/>
      <c r="AA228" s="270"/>
      <c r="AB228" s="270"/>
      <c r="AC228" s="270"/>
      <c r="AD228" s="270"/>
      <c r="AE228" s="270"/>
      <c r="AF228" s="270"/>
      <c r="AG228" s="270"/>
      <c r="AH228" s="270"/>
      <c r="AI228" s="270"/>
      <c r="AJ228" s="270"/>
      <c r="AK228" s="270"/>
      <c r="AL228" s="270"/>
      <c r="AM228" s="270"/>
      <c r="AN228" s="270"/>
      <c r="AO228" s="270"/>
      <c r="AP228" s="270"/>
      <c r="AQ228" s="270"/>
      <c r="AR228" s="270"/>
      <c r="AS228" s="270"/>
      <c r="AT228" s="270"/>
      <c r="AU228" s="270"/>
      <c r="AV228" s="270"/>
      <c r="AW228" s="270"/>
      <c r="AX228" s="270"/>
      <c r="AY228" s="270"/>
      <c r="AZ228" s="270"/>
      <c r="BA228" s="270"/>
      <c r="BB228" s="270"/>
      <c r="BC228" s="270"/>
      <c r="BD228" s="270"/>
      <c r="BE228" s="270"/>
      <c r="BF228" s="270"/>
      <c r="BG228" s="270"/>
      <c r="BH228" s="270"/>
      <c r="BI228" s="270"/>
      <c r="BJ228" s="270"/>
      <c r="BK228" s="270"/>
      <c r="BL228" s="270"/>
      <c r="BM228" s="270"/>
      <c r="BN228" s="270"/>
      <c r="BO228" s="270"/>
      <c r="BP228" s="270"/>
      <c r="BQ228" s="270"/>
      <c r="BR228" s="270"/>
      <c r="BS228" s="270"/>
      <c r="BT228" s="270"/>
      <c r="BU228" s="270"/>
      <c r="BV228" s="270"/>
      <c r="BW228" s="270"/>
      <c r="BX228" s="270"/>
      <c r="BY228" s="270"/>
      <c r="BZ228" s="270"/>
      <c r="CA228" s="270"/>
      <c r="CB228" s="270"/>
      <c r="CC228" s="270"/>
      <c r="CD228" s="270"/>
      <c r="CE228" s="270"/>
      <c r="CF228" s="270"/>
      <c r="CG228" s="270"/>
      <c r="CH228" s="270"/>
      <c r="CI228" s="270"/>
      <c r="CJ228" s="270"/>
      <c r="CK228" s="270"/>
      <c r="CL228" s="270"/>
      <c r="CM228" s="270"/>
      <c r="CN228" s="252"/>
      <c r="CO228" s="252"/>
      <c r="CP228" s="252"/>
      <c r="CQ228" s="138"/>
    </row>
    <row r="229" spans="2:95">
      <c r="B229" s="134"/>
      <c r="C229" s="270"/>
      <c r="D229" s="270"/>
      <c r="E229" s="270"/>
      <c r="F229" s="270"/>
      <c r="G229" s="270"/>
      <c r="H229" s="270"/>
      <c r="I229" s="270"/>
      <c r="J229" s="270"/>
      <c r="K229" s="270"/>
      <c r="L229" s="270"/>
      <c r="M229" s="270"/>
      <c r="N229" s="270"/>
      <c r="O229" s="270"/>
      <c r="P229" s="270"/>
      <c r="Q229" s="270"/>
      <c r="R229" s="270"/>
      <c r="S229" s="270"/>
      <c r="T229" s="270"/>
      <c r="U229" s="270"/>
      <c r="V229" s="270"/>
      <c r="W229" s="270"/>
      <c r="X229" s="270"/>
      <c r="Y229" s="270"/>
      <c r="Z229" s="270"/>
      <c r="AA229" s="270"/>
      <c r="AB229" s="270"/>
      <c r="AC229" s="270"/>
      <c r="AD229" s="270"/>
      <c r="AE229" s="270"/>
      <c r="AF229" s="270"/>
      <c r="AG229" s="270"/>
      <c r="AH229" s="270"/>
      <c r="AI229" s="270"/>
      <c r="AJ229" s="270"/>
      <c r="AK229" s="270"/>
      <c r="AL229" s="270"/>
      <c r="AM229" s="270"/>
      <c r="AN229" s="270"/>
      <c r="AO229" s="270"/>
      <c r="AP229" s="270"/>
      <c r="AQ229" s="270"/>
      <c r="AR229" s="270"/>
      <c r="AS229" s="270"/>
      <c r="AT229" s="270"/>
      <c r="AU229" s="270"/>
      <c r="AV229" s="270"/>
      <c r="AW229" s="270"/>
      <c r="AX229" s="270"/>
      <c r="AY229" s="270"/>
      <c r="AZ229" s="270"/>
      <c r="BA229" s="270"/>
      <c r="BB229" s="270"/>
      <c r="BC229" s="270"/>
      <c r="BD229" s="270"/>
      <c r="BE229" s="270"/>
      <c r="BF229" s="270"/>
      <c r="BG229" s="270"/>
      <c r="BH229" s="270"/>
      <c r="BI229" s="270"/>
      <c r="BJ229" s="270"/>
      <c r="BK229" s="270"/>
      <c r="BL229" s="270"/>
      <c r="BM229" s="270"/>
      <c r="BN229" s="270"/>
      <c r="BO229" s="270"/>
      <c r="BP229" s="270"/>
      <c r="BQ229" s="270"/>
      <c r="BR229" s="270"/>
      <c r="BS229" s="270"/>
      <c r="BT229" s="270"/>
      <c r="BU229" s="270"/>
      <c r="BV229" s="270"/>
      <c r="BW229" s="270"/>
      <c r="BX229" s="270"/>
      <c r="BY229" s="270"/>
      <c r="BZ229" s="270"/>
      <c r="CA229" s="270"/>
      <c r="CB229" s="270"/>
      <c r="CC229" s="270"/>
      <c r="CD229" s="270"/>
      <c r="CE229" s="270"/>
      <c r="CF229" s="270"/>
      <c r="CG229" s="270"/>
      <c r="CH229" s="270"/>
      <c r="CI229" s="270"/>
      <c r="CJ229" s="270"/>
      <c r="CK229" s="270"/>
      <c r="CL229" s="270"/>
      <c r="CM229" s="270"/>
      <c r="CN229" s="252"/>
      <c r="CO229" s="252"/>
      <c r="CP229" s="252"/>
      <c r="CQ229" s="138"/>
    </row>
    <row r="230" spans="2:95">
      <c r="B230" s="134"/>
      <c r="C230" s="270"/>
      <c r="D230" s="270"/>
      <c r="E230" s="270"/>
      <c r="F230" s="270"/>
      <c r="G230" s="270"/>
      <c r="H230" s="270"/>
      <c r="I230" s="270"/>
      <c r="J230" s="270"/>
      <c r="K230" s="270"/>
      <c r="L230" s="270"/>
      <c r="M230" s="270"/>
      <c r="N230" s="270"/>
      <c r="O230" s="270"/>
      <c r="P230" s="270"/>
      <c r="Q230" s="270"/>
      <c r="R230" s="270"/>
      <c r="S230" s="270"/>
      <c r="T230" s="270"/>
      <c r="U230" s="270"/>
      <c r="V230" s="270"/>
      <c r="W230" s="270"/>
      <c r="X230" s="270"/>
      <c r="Y230" s="270"/>
      <c r="Z230" s="270"/>
      <c r="AA230" s="270"/>
      <c r="AB230" s="270"/>
      <c r="AC230" s="270"/>
      <c r="AD230" s="270"/>
      <c r="AE230" s="270"/>
      <c r="AF230" s="270"/>
      <c r="AG230" s="270"/>
      <c r="AH230" s="270"/>
      <c r="AI230" s="270"/>
      <c r="AJ230" s="270"/>
      <c r="AK230" s="270"/>
      <c r="AL230" s="270"/>
      <c r="AM230" s="270"/>
      <c r="AN230" s="270"/>
      <c r="AO230" s="270"/>
      <c r="AP230" s="270"/>
      <c r="AQ230" s="270"/>
      <c r="AR230" s="270"/>
      <c r="AS230" s="270"/>
      <c r="AT230" s="270"/>
      <c r="AU230" s="270"/>
      <c r="AV230" s="270"/>
      <c r="AW230" s="270"/>
      <c r="AX230" s="270"/>
      <c r="AY230" s="270"/>
      <c r="AZ230" s="270"/>
      <c r="BA230" s="270"/>
      <c r="BB230" s="270"/>
      <c r="BC230" s="270"/>
      <c r="BD230" s="270"/>
      <c r="BE230" s="270"/>
      <c r="BF230" s="270"/>
      <c r="BG230" s="270"/>
      <c r="BH230" s="270"/>
      <c r="BI230" s="270"/>
      <c r="BJ230" s="270"/>
      <c r="BK230" s="270"/>
      <c r="BL230" s="270"/>
      <c r="BM230" s="270"/>
      <c r="BN230" s="270"/>
      <c r="BO230" s="270"/>
      <c r="BP230" s="270"/>
      <c r="BQ230" s="270"/>
      <c r="BR230" s="270"/>
      <c r="BS230" s="270"/>
      <c r="BT230" s="270"/>
      <c r="BU230" s="270"/>
      <c r="BV230" s="270"/>
      <c r="BW230" s="270"/>
      <c r="BX230" s="270"/>
      <c r="BY230" s="270"/>
      <c r="BZ230" s="270"/>
      <c r="CA230" s="270"/>
      <c r="CB230" s="270"/>
      <c r="CC230" s="270"/>
      <c r="CD230" s="270"/>
      <c r="CE230" s="270"/>
      <c r="CF230" s="270"/>
      <c r="CG230" s="270"/>
      <c r="CH230" s="270"/>
      <c r="CI230" s="270"/>
      <c r="CJ230" s="270"/>
      <c r="CK230" s="270"/>
      <c r="CL230" s="270"/>
      <c r="CM230" s="270"/>
      <c r="CN230" s="252"/>
      <c r="CO230" s="252"/>
      <c r="CP230" s="252"/>
      <c r="CQ230" s="138"/>
    </row>
    <row r="231" spans="2:95">
      <c r="B231" s="154"/>
      <c r="C231" s="156"/>
      <c r="D231" s="156"/>
      <c r="E231" s="156"/>
      <c r="F231" s="156"/>
      <c r="G231" s="156"/>
      <c r="H231" s="156"/>
      <c r="I231" s="156"/>
      <c r="J231" s="156"/>
      <c r="K231" s="156"/>
      <c r="L231" s="156"/>
      <c r="M231" s="156"/>
      <c r="N231" s="156"/>
      <c r="O231" s="156"/>
      <c r="P231" s="156"/>
      <c r="Q231" s="156"/>
      <c r="R231" s="156"/>
      <c r="S231" s="156"/>
      <c r="T231" s="156"/>
      <c r="U231" s="156"/>
      <c r="V231" s="156"/>
      <c r="W231" s="156"/>
      <c r="X231" s="156"/>
      <c r="Y231" s="156"/>
      <c r="Z231" s="156"/>
      <c r="AA231" s="156"/>
      <c r="AB231" s="156"/>
      <c r="AC231" s="156"/>
      <c r="AD231" s="156"/>
      <c r="AE231" s="156"/>
      <c r="AF231" s="156"/>
      <c r="AG231" s="156"/>
      <c r="AH231" s="156"/>
      <c r="AI231" s="156"/>
      <c r="AJ231" s="156"/>
      <c r="AK231" s="156"/>
      <c r="AL231" s="156"/>
      <c r="AM231" s="156"/>
      <c r="AN231" s="156"/>
      <c r="AO231" s="156"/>
      <c r="AP231" s="156"/>
      <c r="AQ231" s="156"/>
      <c r="AR231" s="156"/>
      <c r="AS231" s="156"/>
      <c r="AT231" s="156"/>
      <c r="AU231" s="156"/>
      <c r="AV231" s="156"/>
      <c r="AW231" s="156"/>
      <c r="AX231" s="156"/>
      <c r="AY231" s="156"/>
      <c r="AZ231" s="156"/>
      <c r="BA231" s="156"/>
      <c r="BB231" s="156"/>
      <c r="BC231" s="156"/>
      <c r="BD231" s="156"/>
      <c r="BE231" s="156"/>
      <c r="BF231" s="156"/>
      <c r="BG231" s="156"/>
      <c r="BH231" s="156"/>
      <c r="BI231" s="156"/>
      <c r="BJ231" s="156"/>
      <c r="BK231" s="156"/>
      <c r="BL231" s="156"/>
      <c r="BM231" s="156"/>
      <c r="BN231" s="156"/>
      <c r="BO231" s="156"/>
      <c r="BP231" s="156"/>
      <c r="BQ231" s="156"/>
      <c r="BR231" s="156"/>
      <c r="BS231" s="156"/>
      <c r="BT231" s="156"/>
      <c r="BU231" s="156"/>
      <c r="BV231" s="156"/>
      <c r="BW231" s="156"/>
      <c r="BX231" s="156"/>
      <c r="BY231" s="156"/>
      <c r="BZ231" s="156"/>
      <c r="CA231" s="156"/>
      <c r="CB231" s="156"/>
      <c r="CC231" s="156"/>
      <c r="CD231" s="156"/>
      <c r="CE231" s="156"/>
      <c r="CF231" s="156"/>
      <c r="CG231" s="156"/>
      <c r="CH231" s="156"/>
      <c r="CI231" s="156"/>
      <c r="CJ231" s="156"/>
      <c r="CK231" s="156"/>
      <c r="CL231" s="156"/>
      <c r="CM231" s="156"/>
      <c r="CN231" s="271"/>
      <c r="CO231" s="271"/>
      <c r="CP231" s="271"/>
      <c r="CQ231" s="272"/>
    </row>
  </sheetData>
  <mergeCells count="163">
    <mergeCell ref="L128:M128"/>
    <mergeCell ref="AM137:AO137"/>
    <mergeCell ref="B1:CQ2"/>
    <mergeCell ref="B3:CM3"/>
    <mergeCell ref="B4:D4"/>
    <mergeCell ref="D8:F8"/>
    <mergeCell ref="D42:F42"/>
    <mergeCell ref="H42:L42"/>
    <mergeCell ref="BK17:BN17"/>
    <mergeCell ref="BW17:BZ17"/>
    <mergeCell ref="CI17:CL17"/>
    <mergeCell ref="R37:S37"/>
    <mergeCell ref="R50:T50"/>
    <mergeCell ref="R51:T51"/>
    <mergeCell ref="R52:T52"/>
    <mergeCell ref="L44:M44"/>
    <mergeCell ref="L46:M46"/>
    <mergeCell ref="AG37:AI37"/>
    <mergeCell ref="AG38:AI38"/>
    <mergeCell ref="AG50:AI50"/>
    <mergeCell ref="AC52:AD52"/>
    <mergeCell ref="Y44:Z44"/>
    <mergeCell ref="AZ44:BF44"/>
    <mergeCell ref="BO44:BR44"/>
    <mergeCell ref="AA46:AC46"/>
    <mergeCell ref="AU48:BA48"/>
    <mergeCell ref="AC51:AD51"/>
    <mergeCell ref="AE44:AF44"/>
    <mergeCell ref="AG51:AI51"/>
    <mergeCell ref="AG52:AI52"/>
    <mergeCell ref="AE25:AE26"/>
    <mergeCell ref="AG25:AG26"/>
    <mergeCell ref="AI25:AJ25"/>
    <mergeCell ref="AK25:AK26"/>
    <mergeCell ref="AZ28:BC28"/>
    <mergeCell ref="AN25:AN26"/>
    <mergeCell ref="AO25:AT26"/>
    <mergeCell ref="AI53:AQ53"/>
    <mergeCell ref="AH46:AN46"/>
    <mergeCell ref="AF48:AH48"/>
    <mergeCell ref="AP30:AU30"/>
    <mergeCell ref="AC21:AH21"/>
    <mergeCell ref="AC17:AF17"/>
    <mergeCell ref="AL23:AR23"/>
    <mergeCell ref="AJ17:AM17"/>
    <mergeCell ref="AJ44:AM44"/>
    <mergeCell ref="AK28:AL28"/>
    <mergeCell ref="Z10:AC10"/>
    <mergeCell ref="AA12:AB12"/>
    <mergeCell ref="AH12:AI12"/>
    <mergeCell ref="AF10:AK10"/>
    <mergeCell ref="U11:V11"/>
    <mergeCell ref="C10:J10"/>
    <mergeCell ref="L10:O10"/>
    <mergeCell ref="M12:N12"/>
    <mergeCell ref="AJ11:AK11"/>
    <mergeCell ref="S12:T12"/>
    <mergeCell ref="AO10:AT10"/>
    <mergeCell ref="I11:J11"/>
    <mergeCell ref="K11:L11"/>
    <mergeCell ref="N11:O11"/>
    <mergeCell ref="P11:Q11"/>
    <mergeCell ref="U26:V26"/>
    <mergeCell ref="W25:W26"/>
    <mergeCell ref="X25:Y25"/>
    <mergeCell ref="X26:Y26"/>
    <mergeCell ref="Z25:Z26"/>
    <mergeCell ref="AL14:AM14"/>
    <mergeCell ref="N25:N26"/>
    <mergeCell ref="P25:P26"/>
    <mergeCell ref="R25:R26"/>
    <mergeCell ref="T25:T26"/>
    <mergeCell ref="U25:V25"/>
    <mergeCell ref="AA25:AB25"/>
    <mergeCell ref="AA26:AB26"/>
    <mergeCell ref="AL25:AM26"/>
    <mergeCell ref="V19:AA19"/>
    <mergeCell ref="AL11:AM11"/>
    <mergeCell ref="L13:M13"/>
    <mergeCell ref="L14:M14"/>
    <mergeCell ref="Q13:R13"/>
    <mergeCell ref="Q14:R14"/>
    <mergeCell ref="Y13:Z13"/>
    <mergeCell ref="Y14:Z14"/>
    <mergeCell ref="AF13:AG13"/>
    <mergeCell ref="AF14:AG14"/>
    <mergeCell ref="AL13:AM13"/>
    <mergeCell ref="J13:K13"/>
    <mergeCell ref="J14:K14"/>
    <mergeCell ref="O13:P13"/>
    <mergeCell ref="O14:P14"/>
    <mergeCell ref="W13:X13"/>
    <mergeCell ref="W14:X14"/>
    <mergeCell ref="R36:S36"/>
    <mergeCell ref="AG36:AI36"/>
    <mergeCell ref="AN13:AO13"/>
    <mergeCell ref="AN14:AO14"/>
    <mergeCell ref="AD13:AE13"/>
    <mergeCell ref="AD14:AE14"/>
    <mergeCell ref="AC25:AC26"/>
    <mergeCell ref="AJ34:AL34"/>
    <mergeCell ref="AM34:AN34"/>
    <mergeCell ref="Y34:Z34"/>
    <mergeCell ref="AC36:AD36"/>
    <mergeCell ref="AC37:AD37"/>
    <mergeCell ref="AC38:AD38"/>
    <mergeCell ref="L6:N6"/>
    <mergeCell ref="R38:S38"/>
    <mergeCell ref="AB44:AC44"/>
    <mergeCell ref="W11:X11"/>
    <mergeCell ref="AB11:AC11"/>
    <mergeCell ref="AD11:AE11"/>
    <mergeCell ref="R10:U10"/>
    <mergeCell ref="L28:M28"/>
    <mergeCell ref="Y28:Z28"/>
    <mergeCell ref="Y32:Z32"/>
    <mergeCell ref="AC168:AD168"/>
    <mergeCell ref="AX17:BC17"/>
    <mergeCell ref="P152:Q152"/>
    <mergeCell ref="AC128:AD128"/>
    <mergeCell ref="R134:S134"/>
    <mergeCell ref="R135:S135"/>
    <mergeCell ref="R136:S136"/>
    <mergeCell ref="AC50:AD50"/>
    <mergeCell ref="AU185:AY185"/>
    <mergeCell ref="AV186:AZ186"/>
    <mergeCell ref="R183:S183"/>
    <mergeCell ref="R184:S184"/>
    <mergeCell ref="R185:S185"/>
    <mergeCell ref="AM169:AP169"/>
    <mergeCell ref="R166:S166"/>
    <mergeCell ref="R167:S167"/>
    <mergeCell ref="R168:S168"/>
    <mergeCell ref="AT146:AV146"/>
    <mergeCell ref="AS143:AU143"/>
    <mergeCell ref="AX148:BB148"/>
    <mergeCell ref="L124:N124"/>
    <mergeCell ref="AU183:AY183"/>
    <mergeCell ref="AU184:AY184"/>
    <mergeCell ref="AM134:AN134"/>
    <mergeCell ref="AM135:AN135"/>
    <mergeCell ref="AM136:AN136"/>
    <mergeCell ref="AM166:AP166"/>
    <mergeCell ref="L158:M158"/>
    <mergeCell ref="AP160:AT160"/>
    <mergeCell ref="AZ128:BD128"/>
    <mergeCell ref="AN173:AO173"/>
    <mergeCell ref="K173:L173"/>
    <mergeCell ref="Z173:AA173"/>
    <mergeCell ref="L130:M130"/>
    <mergeCell ref="AC148:AD148"/>
    <mergeCell ref="AW143:AX143"/>
    <mergeCell ref="AT145:AV145"/>
    <mergeCell ref="AG179:AI179"/>
    <mergeCell ref="AJ181:AM181"/>
    <mergeCell ref="AC183:AD183"/>
    <mergeCell ref="AC184:AD184"/>
    <mergeCell ref="AC185:AD185"/>
    <mergeCell ref="AL154:AM154"/>
    <mergeCell ref="AM167:AP167"/>
    <mergeCell ref="AM168:AP168"/>
    <mergeCell ref="AC166:AD166"/>
    <mergeCell ref="AC167:AD167"/>
  </mergeCells>
  <phoneticPr fontId="1" type="noConversion"/>
  <pageMargins left="0.51181102362204722" right="3.937007874015748E-2" top="0.94488188976377963" bottom="0.59055118110236215" header="0.5" footer="0.5"/>
  <pageSetup paperSize="9" scale="51" orientation="portrait" r:id="rId1"/>
  <headerFooter alignWithMargins="0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0000"/>
  </sheetPr>
  <dimension ref="A2:G5"/>
  <sheetViews>
    <sheetView zoomScale="130" zoomScaleNormal="130" workbookViewId="0">
      <selection activeCell="K9" sqref="K9"/>
    </sheetView>
  </sheetViews>
  <sheetFormatPr defaultRowHeight="16.5"/>
  <cols>
    <col min="1" max="16384" width="9" style="555"/>
  </cols>
  <sheetData>
    <row r="2" spans="1:7" ht="20.25">
      <c r="A2" s="556" t="s">
        <v>495</v>
      </c>
    </row>
    <row r="5" spans="1:7">
      <c r="B5" s="555" t="s">
        <v>497</v>
      </c>
      <c r="E5" s="651">
        <f>TRUNC((100+86.665)/2,3)/100</f>
        <v>0.93331999999999993</v>
      </c>
      <c r="F5" s="651"/>
      <c r="G5" s="555" t="s">
        <v>496</v>
      </c>
    </row>
  </sheetData>
  <mergeCells count="1">
    <mergeCell ref="E5:F5"/>
  </mergeCells>
  <phoneticPr fontId="154" type="noConversion"/>
  <printOptions horizontalCentered="1"/>
  <pageMargins left="0.70866141732283472" right="0.70866141732283472" top="0.74803149606299213" bottom="0.74803149606299213" header="0.31496062992125984" footer="0.31496062992125984"/>
  <pageSetup paperSize="9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0">
    <tabColor rgb="FFFF0000"/>
  </sheetPr>
  <dimension ref="A1:I22"/>
  <sheetViews>
    <sheetView workbookViewId="0">
      <selection sqref="A1:H2"/>
    </sheetView>
  </sheetViews>
  <sheetFormatPr defaultRowHeight="12.75"/>
  <cols>
    <col min="1" max="1" width="6.25" style="39" customWidth="1"/>
    <col min="2" max="2" width="27" style="39" customWidth="1"/>
    <col min="3" max="3" width="22.875" style="39" customWidth="1"/>
    <col min="4" max="4" width="9" style="39" customWidth="1"/>
    <col min="5" max="8" width="15.75" style="39" customWidth="1"/>
    <col min="9" max="138" width="9" style="39"/>
    <col min="139" max="139" width="0.625" style="39" customWidth="1"/>
    <col min="140" max="140" width="6.25" style="39" customWidth="1"/>
    <col min="141" max="141" width="27" style="39" customWidth="1"/>
    <col min="142" max="142" width="24.75" style="39" customWidth="1"/>
    <col min="143" max="143" width="9" style="39" customWidth="1"/>
    <col min="144" max="147" width="16.875" style="39" customWidth="1"/>
    <col min="148" max="16384" width="9" style="39"/>
  </cols>
  <sheetData>
    <row r="1" spans="1:9" ht="24.95" customHeight="1">
      <c r="A1" s="652" t="s">
        <v>48</v>
      </c>
      <c r="B1" s="652"/>
      <c r="C1" s="652"/>
      <c r="D1" s="652"/>
      <c r="E1" s="652"/>
      <c r="F1" s="652"/>
      <c r="G1" s="652"/>
      <c r="H1" s="652"/>
    </row>
    <row r="2" spans="1:9" ht="9.9499999999999993" customHeight="1">
      <c r="A2" s="653"/>
      <c r="B2" s="653"/>
      <c r="C2" s="653"/>
      <c r="D2" s="653"/>
      <c r="E2" s="653"/>
      <c r="F2" s="653"/>
      <c r="G2" s="653"/>
      <c r="H2" s="653"/>
    </row>
    <row r="3" spans="1:9" ht="30.75" customHeight="1">
      <c r="A3" s="215" t="s">
        <v>19</v>
      </c>
      <c r="B3" s="215" t="s">
        <v>10</v>
      </c>
      <c r="C3" s="215" t="s">
        <v>11</v>
      </c>
      <c r="D3" s="215" t="s">
        <v>12</v>
      </c>
      <c r="E3" s="215" t="s">
        <v>13</v>
      </c>
      <c r="F3" s="215" t="s">
        <v>44</v>
      </c>
      <c r="G3" s="215" t="s">
        <v>45</v>
      </c>
      <c r="H3" s="215" t="s">
        <v>14</v>
      </c>
      <c r="I3" s="215" t="s">
        <v>242</v>
      </c>
    </row>
    <row r="4" spans="1:9" ht="26.25" customHeight="1">
      <c r="A4" s="220">
        <v>1</v>
      </c>
      <c r="B4" s="221" t="str">
        <f>기계경비!B4</f>
        <v>덤프트럭(자동덮개)</v>
      </c>
      <c r="C4" s="221" t="str">
        <f>기계경비!C4</f>
        <v>15Ton</v>
      </c>
      <c r="D4" s="220" t="s">
        <v>241</v>
      </c>
      <c r="E4" s="239">
        <f>SUM(F4:H4)</f>
        <v>102831</v>
      </c>
      <c r="F4" s="239">
        <f>기계경비!AA4</f>
        <v>56874</v>
      </c>
      <c r="G4" s="239">
        <f>기계경비!AB4</f>
        <v>25912</v>
      </c>
      <c r="H4" s="239">
        <f>기계경비!AC4</f>
        <v>20045</v>
      </c>
      <c r="I4" s="301"/>
    </row>
    <row r="5" spans="1:9" ht="26.25" customHeight="1">
      <c r="A5" s="201">
        <v>2</v>
      </c>
      <c r="B5" s="202" t="str">
        <f>기계경비!B11</f>
        <v>덤프트럭(자동덮개)</v>
      </c>
      <c r="C5" s="202" t="str">
        <f>기계경비!C11</f>
        <v>24Ton</v>
      </c>
      <c r="D5" s="201" t="s">
        <v>241</v>
      </c>
      <c r="E5" s="239">
        <f>SUM(F5:H5)</f>
        <v>126245</v>
      </c>
      <c r="F5" s="240">
        <f>기계경비!AA11</f>
        <v>56874</v>
      </c>
      <c r="G5" s="240">
        <f>기계경비!AB11</f>
        <v>37484</v>
      </c>
      <c r="H5" s="240">
        <f>기계경비!AC11</f>
        <v>31887</v>
      </c>
      <c r="I5" s="302"/>
    </row>
    <row r="6" spans="1:9" ht="26.25" customHeight="1">
      <c r="A6" s="201">
        <v>3</v>
      </c>
      <c r="B6" s="202" t="str">
        <f>기계경비!B18</f>
        <v>굴삭기(타이어)</v>
      </c>
      <c r="C6" s="202" t="str">
        <f>기계경비!C18</f>
        <v>0.6㎥</v>
      </c>
      <c r="D6" s="201" t="s">
        <v>241</v>
      </c>
      <c r="E6" s="239">
        <f>SUM(F6:H6)</f>
        <v>99540</v>
      </c>
      <c r="F6" s="240">
        <f>기계경비!AA18</f>
        <v>56874</v>
      </c>
      <c r="G6" s="240">
        <f>기계경비!AB18</f>
        <v>16986</v>
      </c>
      <c r="H6" s="240">
        <f>기계경비!AC18</f>
        <v>25680</v>
      </c>
      <c r="I6" s="302"/>
    </row>
    <row r="7" spans="1:9" ht="26.25" customHeight="1">
      <c r="A7" s="201">
        <v>4</v>
      </c>
      <c r="B7" s="202" t="str">
        <f>기계경비!B24</f>
        <v>불도우저(무한궤도)</v>
      </c>
      <c r="C7" s="202" t="str">
        <f>기계경비!C24</f>
        <v>32Ton</v>
      </c>
      <c r="D7" s="201" t="s">
        <v>241</v>
      </c>
      <c r="E7" s="239">
        <f>SUM(F7:H7)</f>
        <v>158846</v>
      </c>
      <c r="F7" s="240">
        <f>기계경비!AA24</f>
        <v>56874</v>
      </c>
      <c r="G7" s="240">
        <f>기계경비!AB24</f>
        <v>56989</v>
      </c>
      <c r="H7" s="240">
        <f>기계경비!AC24</f>
        <v>44983</v>
      </c>
      <c r="I7" s="303"/>
    </row>
    <row r="8" spans="1:9" ht="26.25" customHeight="1">
      <c r="A8" s="201"/>
      <c r="B8" s="201"/>
      <c r="C8" s="201"/>
      <c r="D8" s="201"/>
      <c r="E8" s="203"/>
      <c r="F8" s="203"/>
      <c r="G8" s="203"/>
      <c r="H8" s="203"/>
      <c r="I8" s="204"/>
    </row>
    <row r="9" spans="1:9" ht="26.25" customHeight="1">
      <c r="A9" s="201"/>
      <c r="B9" s="201"/>
      <c r="C9" s="205"/>
      <c r="D9" s="201"/>
      <c r="E9" s="203"/>
      <c r="F9" s="203"/>
      <c r="G9" s="203"/>
      <c r="H9" s="203"/>
      <c r="I9" s="204"/>
    </row>
    <row r="10" spans="1:9" ht="26.25" customHeight="1">
      <c r="A10" s="201"/>
      <c r="B10" s="201"/>
      <c r="C10" s="201"/>
      <c r="D10" s="201"/>
      <c r="E10" s="203"/>
      <c r="F10" s="203"/>
      <c r="G10" s="203"/>
      <c r="H10" s="203"/>
      <c r="I10" s="204"/>
    </row>
    <row r="11" spans="1:9" ht="26.25" customHeight="1">
      <c r="A11" s="201"/>
      <c r="B11" s="201"/>
      <c r="C11" s="201"/>
      <c r="D11" s="201"/>
      <c r="E11" s="203"/>
      <c r="F11" s="203"/>
      <c r="G11" s="203"/>
      <c r="H11" s="203"/>
      <c r="I11" s="204"/>
    </row>
    <row r="12" spans="1:9" ht="26.25" customHeight="1">
      <c r="A12" s="201"/>
      <c r="B12" s="201"/>
      <c r="C12" s="201"/>
      <c r="D12" s="201"/>
      <c r="E12" s="203"/>
      <c r="F12" s="203"/>
      <c r="G12" s="203"/>
      <c r="H12" s="203"/>
      <c r="I12" s="204"/>
    </row>
    <row r="13" spans="1:9" ht="26.25" customHeight="1">
      <c r="A13" s="209"/>
      <c r="B13" s="35"/>
      <c r="C13" s="35"/>
      <c r="D13" s="35"/>
      <c r="E13" s="210"/>
      <c r="F13" s="210"/>
      <c r="G13" s="210"/>
      <c r="H13" s="210"/>
      <c r="I13" s="204"/>
    </row>
    <row r="14" spans="1:9" ht="26.25" customHeight="1">
      <c r="A14" s="206"/>
      <c r="B14" s="35"/>
      <c r="C14" s="35"/>
      <c r="D14" s="35"/>
      <c r="E14" s="208"/>
      <c r="F14" s="207"/>
      <c r="G14" s="207"/>
      <c r="H14" s="208"/>
      <c r="I14" s="204"/>
    </row>
    <row r="15" spans="1:9" ht="26.25" customHeight="1">
      <c r="A15" s="209"/>
      <c r="B15" s="35"/>
      <c r="C15" s="35"/>
      <c r="D15" s="35"/>
      <c r="E15" s="210"/>
      <c r="F15" s="210"/>
      <c r="G15" s="210"/>
      <c r="H15" s="210"/>
      <c r="I15" s="204"/>
    </row>
    <row r="16" spans="1:9" ht="26.25" customHeight="1">
      <c r="A16" s="206"/>
      <c r="B16" s="35"/>
      <c r="C16" s="35"/>
      <c r="D16" s="35"/>
      <c r="E16" s="208"/>
      <c r="F16" s="207"/>
      <c r="G16" s="207"/>
      <c r="H16" s="208"/>
      <c r="I16" s="204"/>
    </row>
    <row r="17" spans="1:9" ht="26.25" customHeight="1">
      <c r="A17" s="209"/>
      <c r="B17" s="35"/>
      <c r="C17" s="35"/>
      <c r="D17" s="35"/>
      <c r="E17" s="210"/>
      <c r="F17" s="210"/>
      <c r="G17" s="210"/>
      <c r="H17" s="210"/>
      <c r="I17" s="204"/>
    </row>
    <row r="18" spans="1:9" ht="26.25" customHeight="1">
      <c r="A18" s="206"/>
      <c r="B18" s="35"/>
      <c r="C18" s="35"/>
      <c r="D18" s="35"/>
      <c r="E18" s="208"/>
      <c r="F18" s="207"/>
      <c r="G18" s="207"/>
      <c r="H18" s="208"/>
      <c r="I18" s="204"/>
    </row>
    <row r="19" spans="1:9" ht="26.25" customHeight="1">
      <c r="A19" s="209"/>
      <c r="B19" s="35"/>
      <c r="C19" s="35"/>
      <c r="D19" s="35"/>
      <c r="E19" s="210"/>
      <c r="F19" s="210"/>
      <c r="G19" s="210"/>
      <c r="H19" s="210"/>
      <c r="I19" s="204"/>
    </row>
    <row r="20" spans="1:9" ht="26.25" customHeight="1">
      <c r="A20" s="206"/>
      <c r="B20" s="35"/>
      <c r="C20" s="35"/>
      <c r="D20" s="35"/>
      <c r="E20" s="208"/>
      <c r="F20" s="207"/>
      <c r="G20" s="207"/>
      <c r="H20" s="208"/>
      <c r="I20" s="204"/>
    </row>
    <row r="21" spans="1:9" ht="26.25" customHeight="1">
      <c r="A21" s="211"/>
      <c r="B21" s="211"/>
      <c r="C21" s="211"/>
      <c r="D21" s="211"/>
      <c r="E21" s="211"/>
      <c r="F21" s="211"/>
      <c r="G21" s="211"/>
      <c r="H21" s="211"/>
      <c r="I21" s="211"/>
    </row>
    <row r="22" spans="1:9" ht="26.25" customHeight="1"/>
  </sheetData>
  <mergeCells count="1">
    <mergeCell ref="A1:H2"/>
  </mergeCells>
  <phoneticPr fontId="1" type="noConversion"/>
  <printOptions horizontalCentered="1"/>
  <pageMargins left="0.47244094488188981" right="0.47244094488188981" top="0.59055118110236227" bottom="0.59055118110236227" header="0" footer="0"/>
  <pageSetup paperSize="9" scale="93" orientation="landscape" horizontalDpi="1200" verticalDpi="1200"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1">
    <tabColor rgb="FFFF0000"/>
  </sheetPr>
  <dimension ref="A1:AD55"/>
  <sheetViews>
    <sheetView workbookViewId="0">
      <selection sqref="A1:AD2"/>
    </sheetView>
  </sheetViews>
  <sheetFormatPr defaultRowHeight="12.75"/>
  <cols>
    <col min="1" max="1" width="3.375" style="181" customWidth="1"/>
    <col min="2" max="2" width="27.875" style="181" customWidth="1"/>
    <col min="3" max="3" width="17.625" style="181" customWidth="1"/>
    <col min="4" max="25" width="2.375" style="181" customWidth="1"/>
    <col min="26" max="29" width="11.125" style="181" customWidth="1"/>
    <col min="30" max="30" width="9.5" style="181" customWidth="1"/>
    <col min="31" max="16384" width="9" style="181"/>
  </cols>
  <sheetData>
    <row r="1" spans="1:30" ht="24.95" customHeight="1">
      <c r="A1" s="660" t="s">
        <v>40</v>
      </c>
      <c r="B1" s="660"/>
      <c r="C1" s="660"/>
      <c r="D1" s="660"/>
      <c r="E1" s="660"/>
      <c r="F1" s="660"/>
      <c r="G1" s="660"/>
      <c r="H1" s="660"/>
      <c r="I1" s="660"/>
      <c r="J1" s="660"/>
      <c r="K1" s="660"/>
      <c r="L1" s="660"/>
      <c r="M1" s="660"/>
      <c r="N1" s="660"/>
      <c r="O1" s="660"/>
      <c r="P1" s="660"/>
      <c r="Q1" s="660"/>
      <c r="R1" s="660"/>
      <c r="S1" s="660"/>
      <c r="T1" s="660"/>
      <c r="U1" s="660"/>
      <c r="V1" s="660"/>
      <c r="W1" s="660"/>
      <c r="X1" s="660"/>
      <c r="Y1" s="660"/>
      <c r="Z1" s="660"/>
      <c r="AA1" s="660"/>
      <c r="AB1" s="660"/>
      <c r="AC1" s="660"/>
      <c r="AD1" s="660"/>
    </row>
    <row r="2" spans="1:30" ht="9.9499999999999993" customHeight="1">
      <c r="A2" s="660"/>
      <c r="B2" s="660"/>
      <c r="C2" s="660"/>
      <c r="D2" s="660"/>
      <c r="E2" s="660"/>
      <c r="F2" s="660"/>
      <c r="G2" s="660"/>
      <c r="H2" s="660"/>
      <c r="I2" s="660"/>
      <c r="J2" s="660"/>
      <c r="K2" s="660"/>
      <c r="L2" s="660"/>
      <c r="M2" s="660"/>
      <c r="N2" s="660"/>
      <c r="O2" s="660"/>
      <c r="P2" s="660"/>
      <c r="Q2" s="660"/>
      <c r="R2" s="660"/>
      <c r="S2" s="660"/>
      <c r="T2" s="660"/>
      <c r="U2" s="660"/>
      <c r="V2" s="660"/>
      <c r="W2" s="660"/>
      <c r="X2" s="660"/>
      <c r="Y2" s="660"/>
      <c r="Z2" s="660"/>
      <c r="AA2" s="660"/>
      <c r="AB2" s="660"/>
      <c r="AC2" s="660"/>
      <c r="AD2" s="660"/>
    </row>
    <row r="3" spans="1:30" ht="30.75" customHeight="1">
      <c r="A3" s="287" t="s">
        <v>383</v>
      </c>
      <c r="B3" s="288" t="s">
        <v>41</v>
      </c>
      <c r="C3" s="273" t="s">
        <v>42</v>
      </c>
      <c r="D3" s="661" t="s">
        <v>43</v>
      </c>
      <c r="E3" s="662"/>
      <c r="F3" s="662"/>
      <c r="G3" s="662"/>
      <c r="H3" s="662"/>
      <c r="I3" s="662"/>
      <c r="J3" s="662"/>
      <c r="K3" s="662"/>
      <c r="L3" s="662"/>
      <c r="M3" s="662"/>
      <c r="N3" s="662"/>
      <c r="O3" s="662"/>
      <c r="P3" s="662"/>
      <c r="Q3" s="662"/>
      <c r="R3" s="662"/>
      <c r="S3" s="662"/>
      <c r="T3" s="662"/>
      <c r="U3" s="662"/>
      <c r="V3" s="662"/>
      <c r="W3" s="662"/>
      <c r="X3" s="662"/>
      <c r="Y3" s="663"/>
      <c r="Z3" s="274" t="s">
        <v>13</v>
      </c>
      <c r="AA3" s="275" t="s">
        <v>44</v>
      </c>
      <c r="AB3" s="275" t="s">
        <v>45</v>
      </c>
      <c r="AC3" s="275" t="s">
        <v>14</v>
      </c>
      <c r="AD3" s="276" t="s">
        <v>29</v>
      </c>
    </row>
    <row r="4" spans="1:30" s="192" customFormat="1" ht="19.7" customHeight="1">
      <c r="A4" s="291" t="s">
        <v>384</v>
      </c>
      <c r="B4" s="175" t="s">
        <v>82</v>
      </c>
      <c r="C4" s="175" t="s">
        <v>231</v>
      </c>
      <c r="D4" s="197"/>
      <c r="E4" s="197"/>
      <c r="F4" s="197"/>
      <c r="G4" s="197"/>
      <c r="H4" s="197"/>
      <c r="I4" s="197"/>
      <c r="J4" s="197"/>
      <c r="K4" s="197"/>
      <c r="L4" s="197"/>
      <c r="M4" s="197"/>
      <c r="N4" s="197"/>
      <c r="O4" s="197"/>
      <c r="P4" s="197"/>
      <c r="Q4" s="197"/>
      <c r="R4" s="197"/>
      <c r="S4" s="197"/>
      <c r="T4" s="197"/>
      <c r="U4" s="197"/>
      <c r="V4" s="197"/>
      <c r="W4" s="197"/>
      <c r="X4" s="197"/>
      <c r="Y4" s="197"/>
      <c r="Z4" s="198">
        <f t="shared" ref="Z4:Z9" si="0">AA4+AB4+AC4</f>
        <v>102831</v>
      </c>
      <c r="AA4" s="199">
        <f>SUM(AA5:AA9)</f>
        <v>56874</v>
      </c>
      <c r="AB4" s="199">
        <f>SUM(AB5:AB9)</f>
        <v>25912</v>
      </c>
      <c r="AC4" s="199">
        <f>SUM(AC5:AC9)</f>
        <v>20045</v>
      </c>
      <c r="AD4" s="200"/>
    </row>
    <row r="5" spans="1:30" s="176" customFormat="1" ht="19.7" customHeight="1">
      <c r="A5" s="292"/>
      <c r="B5" s="177" t="s">
        <v>232</v>
      </c>
      <c r="C5" s="177" t="s">
        <v>231</v>
      </c>
      <c r="D5" s="658">
        <v>86142000</v>
      </c>
      <c r="E5" s="658"/>
      <c r="F5" s="658"/>
      <c r="G5" s="658"/>
      <c r="H5" s="658"/>
      <c r="I5" s="658" t="s">
        <v>72</v>
      </c>
      <c r="J5" s="658"/>
      <c r="K5" s="658">
        <v>2279</v>
      </c>
      <c r="L5" s="658"/>
      <c r="M5" s="658"/>
      <c r="N5" s="213" t="s">
        <v>73</v>
      </c>
      <c r="O5" s="658" t="s">
        <v>74</v>
      </c>
      <c r="P5" s="658"/>
      <c r="Q5" s="658"/>
      <c r="R5" s="213"/>
      <c r="S5" s="213"/>
      <c r="T5" s="213"/>
      <c r="U5" s="213"/>
      <c r="V5" s="213"/>
      <c r="W5" s="213"/>
      <c r="X5" s="213"/>
      <c r="Y5" s="213"/>
      <c r="Z5" s="188">
        <f t="shared" si="0"/>
        <v>19631</v>
      </c>
      <c r="AA5" s="189"/>
      <c r="AB5" s="189"/>
      <c r="AC5" s="189">
        <f>TRUNC(D5*K5*0.0000001,0)</f>
        <v>19631</v>
      </c>
      <c r="AD5" s="190"/>
    </row>
    <row r="6" spans="1:30" s="176" customFormat="1" ht="19.7" customHeight="1">
      <c r="A6" s="292"/>
      <c r="B6" s="177" t="s">
        <v>233</v>
      </c>
      <c r="C6" s="177" t="s">
        <v>231</v>
      </c>
      <c r="D6" s="658">
        <v>1546000</v>
      </c>
      <c r="E6" s="658"/>
      <c r="F6" s="658"/>
      <c r="G6" s="658"/>
      <c r="H6" s="658"/>
      <c r="I6" s="658" t="s">
        <v>72</v>
      </c>
      <c r="J6" s="658"/>
      <c r="K6" s="658">
        <v>2684.0000000000005</v>
      </c>
      <c r="L6" s="658"/>
      <c r="M6" s="658"/>
      <c r="N6" s="213" t="s">
        <v>73</v>
      </c>
      <c r="O6" s="658" t="s">
        <v>74</v>
      </c>
      <c r="P6" s="658"/>
      <c r="Q6" s="658"/>
      <c r="R6" s="213"/>
      <c r="S6" s="213"/>
      <c r="T6" s="213"/>
      <c r="U6" s="213"/>
      <c r="V6" s="213"/>
      <c r="W6" s="213"/>
      <c r="X6" s="213"/>
      <c r="Y6" s="213"/>
      <c r="Z6" s="188">
        <f t="shared" si="0"/>
        <v>414</v>
      </c>
      <c r="AA6" s="189"/>
      <c r="AB6" s="189"/>
      <c r="AC6" s="189">
        <f>TRUNC(D6*K6*0.0000001,0)</f>
        <v>414</v>
      </c>
      <c r="AD6" s="190"/>
    </row>
    <row r="7" spans="1:30" s="176" customFormat="1" ht="19.7" customHeight="1">
      <c r="A7" s="292"/>
      <c r="B7" s="177" t="s">
        <v>162</v>
      </c>
      <c r="C7" s="177" t="s">
        <v>17</v>
      </c>
      <c r="D7" s="657">
        <v>15.9</v>
      </c>
      <c r="E7" s="658"/>
      <c r="F7" s="658"/>
      <c r="G7" s="658"/>
      <c r="H7" s="213" t="s">
        <v>46</v>
      </c>
      <c r="I7" s="213" t="s">
        <v>73</v>
      </c>
      <c r="J7" s="658">
        <f>'기계경비적용기준(하반기적용)'!K7</f>
        <v>1181</v>
      </c>
      <c r="K7" s="658"/>
      <c r="L7" s="658"/>
      <c r="M7" s="658"/>
      <c r="N7" s="213"/>
      <c r="O7" s="213"/>
      <c r="P7" s="213"/>
      <c r="Q7" s="213"/>
      <c r="R7" s="213"/>
      <c r="S7" s="213"/>
      <c r="T7" s="213"/>
      <c r="U7" s="213"/>
      <c r="V7" s="213"/>
      <c r="W7" s="213"/>
      <c r="X7" s="213"/>
      <c r="Y7" s="213"/>
      <c r="Z7" s="188">
        <f t="shared" si="0"/>
        <v>18777</v>
      </c>
      <c r="AA7" s="189"/>
      <c r="AB7" s="189">
        <f>TRUNC(D7*J7,0)</f>
        <v>18777</v>
      </c>
      <c r="AC7" s="189"/>
      <c r="AD7" s="190" t="s">
        <v>17</v>
      </c>
    </row>
    <row r="8" spans="1:30" s="176" customFormat="1" ht="19.7" customHeight="1">
      <c r="A8" s="292"/>
      <c r="B8" s="177" t="s">
        <v>75</v>
      </c>
      <c r="C8" s="177" t="s">
        <v>76</v>
      </c>
      <c r="D8" s="657">
        <v>38</v>
      </c>
      <c r="E8" s="658"/>
      <c r="F8" s="658"/>
      <c r="G8" s="658"/>
      <c r="H8" s="213" t="s">
        <v>77</v>
      </c>
      <c r="I8" s="213" t="s">
        <v>73</v>
      </c>
      <c r="J8" s="658">
        <f>AB7</f>
        <v>18777</v>
      </c>
      <c r="K8" s="658"/>
      <c r="L8" s="658"/>
      <c r="M8" s="658"/>
      <c r="N8" s="213"/>
      <c r="O8" s="213"/>
      <c r="P8" s="213"/>
      <c r="Q8" s="213"/>
      <c r="R8" s="213"/>
      <c r="S8" s="213"/>
      <c r="T8" s="213"/>
      <c r="U8" s="213"/>
      <c r="V8" s="213"/>
      <c r="W8" s="213"/>
      <c r="X8" s="213"/>
      <c r="Y8" s="213"/>
      <c r="Z8" s="188">
        <f t="shared" si="0"/>
        <v>7135</v>
      </c>
      <c r="AA8" s="189"/>
      <c r="AB8" s="189">
        <f>TRUNC(D8/100*J8,0)</f>
        <v>7135</v>
      </c>
      <c r="AC8" s="189"/>
      <c r="AD8" s="190" t="s">
        <v>17</v>
      </c>
    </row>
    <row r="9" spans="1:30" s="176" customFormat="1" ht="19.7" customHeight="1">
      <c r="A9" s="292"/>
      <c r="B9" s="177" t="s">
        <v>78</v>
      </c>
      <c r="C9" s="177" t="s">
        <v>17</v>
      </c>
      <c r="D9" s="659">
        <v>1</v>
      </c>
      <c r="E9" s="658"/>
      <c r="F9" s="658"/>
      <c r="G9" s="213" t="s">
        <v>30</v>
      </c>
      <c r="H9" s="213" t="s">
        <v>73</v>
      </c>
      <c r="I9" s="658">
        <f>'노임단가(하반기변경)'!F23</f>
        <v>272996</v>
      </c>
      <c r="J9" s="658"/>
      <c r="K9" s="658"/>
      <c r="L9" s="658"/>
      <c r="M9" s="213" t="s">
        <v>73</v>
      </c>
      <c r="N9" s="658" t="s">
        <v>47</v>
      </c>
      <c r="O9" s="658"/>
      <c r="P9" s="658"/>
      <c r="Q9" s="658"/>
      <c r="R9" s="658"/>
      <c r="S9" s="658"/>
      <c r="T9" s="658"/>
      <c r="U9" s="658"/>
      <c r="V9" s="658"/>
      <c r="W9" s="213"/>
      <c r="X9" s="213"/>
      <c r="Y9" s="213"/>
      <c r="Z9" s="188">
        <f t="shared" si="0"/>
        <v>56874</v>
      </c>
      <c r="AA9" s="189">
        <f>TRUNC(D9*I9*'기계경비적용기준(하반기적용)'!E21,0)</f>
        <v>56874</v>
      </c>
      <c r="AB9" s="189"/>
      <c r="AC9" s="189"/>
      <c r="AD9" s="190" t="s">
        <v>17</v>
      </c>
    </row>
    <row r="10" spans="1:30" s="176" customFormat="1" ht="19.7" customHeight="1">
      <c r="A10" s="292"/>
      <c r="B10" s="177" t="s">
        <v>17</v>
      </c>
      <c r="C10" s="177" t="s">
        <v>17</v>
      </c>
      <c r="D10" s="213"/>
      <c r="E10" s="213"/>
      <c r="F10" s="213"/>
      <c r="G10" s="213"/>
      <c r="H10" s="213"/>
      <c r="I10" s="213"/>
      <c r="J10" s="213"/>
      <c r="K10" s="213"/>
      <c r="L10" s="213"/>
      <c r="M10" s="213"/>
      <c r="N10" s="213"/>
      <c r="O10" s="213"/>
      <c r="P10" s="213"/>
      <c r="Q10" s="213"/>
      <c r="R10" s="213"/>
      <c r="S10" s="213"/>
      <c r="T10" s="213"/>
      <c r="U10" s="213"/>
      <c r="V10" s="213"/>
      <c r="W10" s="213"/>
      <c r="X10" s="213"/>
      <c r="Y10" s="213"/>
      <c r="Z10" s="191"/>
      <c r="AA10" s="189"/>
      <c r="AB10" s="189"/>
      <c r="AC10" s="189"/>
      <c r="AD10" s="190" t="s">
        <v>17</v>
      </c>
    </row>
    <row r="11" spans="1:30" s="192" customFormat="1" ht="19.7" customHeight="1">
      <c r="A11" s="293" t="s">
        <v>385</v>
      </c>
      <c r="B11" s="182" t="s">
        <v>82</v>
      </c>
      <c r="C11" s="182" t="s">
        <v>234</v>
      </c>
      <c r="D11" s="193"/>
      <c r="E11" s="193"/>
      <c r="F11" s="193"/>
      <c r="G11" s="193"/>
      <c r="H11" s="193"/>
      <c r="I11" s="193"/>
      <c r="J11" s="193"/>
      <c r="K11" s="193"/>
      <c r="L11" s="193"/>
      <c r="M11" s="193"/>
      <c r="N11" s="193"/>
      <c r="O11" s="193"/>
      <c r="P11" s="193"/>
      <c r="Q11" s="193"/>
      <c r="R11" s="193"/>
      <c r="S11" s="193"/>
      <c r="T11" s="193"/>
      <c r="U11" s="193"/>
      <c r="V11" s="193"/>
      <c r="W11" s="193"/>
      <c r="X11" s="193"/>
      <c r="Y11" s="193"/>
      <c r="Z11" s="194">
        <f t="shared" ref="Z11:Z16" si="1">AA11+AB11+AC11</f>
        <v>126245</v>
      </c>
      <c r="AA11" s="195">
        <f>SUM(AA12:AA16)</f>
        <v>56874</v>
      </c>
      <c r="AB11" s="195">
        <f>SUM(AB12:AB16)</f>
        <v>37484</v>
      </c>
      <c r="AC11" s="195">
        <f>SUM(AC12:AC16)</f>
        <v>31887</v>
      </c>
      <c r="AD11" s="196"/>
    </row>
    <row r="12" spans="1:30" s="176" customFormat="1" ht="19.7" customHeight="1">
      <c r="A12" s="292"/>
      <c r="B12" s="177" t="s">
        <v>235</v>
      </c>
      <c r="C12" s="177" t="s">
        <v>234</v>
      </c>
      <c r="D12" s="658">
        <v>140899000</v>
      </c>
      <c r="E12" s="658"/>
      <c r="F12" s="658"/>
      <c r="G12" s="658"/>
      <c r="H12" s="658"/>
      <c r="I12" s="658" t="s">
        <v>72</v>
      </c>
      <c r="J12" s="658"/>
      <c r="K12" s="658">
        <v>2229</v>
      </c>
      <c r="L12" s="658"/>
      <c r="M12" s="658"/>
      <c r="N12" s="213" t="s">
        <v>73</v>
      </c>
      <c r="O12" s="658" t="s">
        <v>74</v>
      </c>
      <c r="P12" s="658"/>
      <c r="Q12" s="658"/>
      <c r="R12" s="213"/>
      <c r="S12" s="213"/>
      <c r="T12" s="213"/>
      <c r="U12" s="213"/>
      <c r="V12" s="213"/>
      <c r="W12" s="213"/>
      <c r="X12" s="213"/>
      <c r="Y12" s="213"/>
      <c r="Z12" s="188">
        <f t="shared" si="1"/>
        <v>31406</v>
      </c>
      <c r="AA12" s="189"/>
      <c r="AB12" s="189"/>
      <c r="AC12" s="189">
        <f>TRUNC(D12*K12*0.0000001,0)</f>
        <v>31406</v>
      </c>
      <c r="AD12" s="190"/>
    </row>
    <row r="13" spans="1:30" s="176" customFormat="1" ht="19.7" customHeight="1">
      <c r="A13" s="289"/>
      <c r="B13" s="177" t="s">
        <v>233</v>
      </c>
      <c r="C13" s="177" t="s">
        <v>234</v>
      </c>
      <c r="D13" s="658">
        <v>1794000</v>
      </c>
      <c r="E13" s="658"/>
      <c r="F13" s="658"/>
      <c r="G13" s="658"/>
      <c r="H13" s="658"/>
      <c r="I13" s="658" t="s">
        <v>72</v>
      </c>
      <c r="J13" s="658"/>
      <c r="K13" s="658">
        <v>2684.0000000000005</v>
      </c>
      <c r="L13" s="658"/>
      <c r="M13" s="658"/>
      <c r="N13" s="213" t="s">
        <v>73</v>
      </c>
      <c r="O13" s="658" t="s">
        <v>74</v>
      </c>
      <c r="P13" s="658"/>
      <c r="Q13" s="658"/>
      <c r="R13" s="213"/>
      <c r="S13" s="213"/>
      <c r="T13" s="213"/>
      <c r="U13" s="213"/>
      <c r="V13" s="213"/>
      <c r="W13" s="213"/>
      <c r="X13" s="213"/>
      <c r="Y13" s="213"/>
      <c r="Z13" s="188">
        <f t="shared" si="1"/>
        <v>481</v>
      </c>
      <c r="AA13" s="189"/>
      <c r="AB13" s="189"/>
      <c r="AC13" s="189">
        <f>TRUNC(D13*K13*0.0000001,0)</f>
        <v>481</v>
      </c>
      <c r="AD13" s="190"/>
    </row>
    <row r="14" spans="1:30" s="176" customFormat="1" ht="19.7" customHeight="1">
      <c r="A14" s="289"/>
      <c r="B14" s="177" t="s">
        <v>162</v>
      </c>
      <c r="C14" s="177" t="s">
        <v>17</v>
      </c>
      <c r="D14" s="657">
        <v>23</v>
      </c>
      <c r="E14" s="658"/>
      <c r="F14" s="658"/>
      <c r="G14" s="658"/>
      <c r="H14" s="213" t="s">
        <v>46</v>
      </c>
      <c r="I14" s="213" t="s">
        <v>73</v>
      </c>
      <c r="J14" s="658">
        <f>'기계경비적용기준(하반기적용)'!K7</f>
        <v>1181</v>
      </c>
      <c r="K14" s="658"/>
      <c r="L14" s="658"/>
      <c r="M14" s="658"/>
      <c r="N14" s="213"/>
      <c r="O14" s="213"/>
      <c r="P14" s="213"/>
      <c r="Q14" s="213"/>
      <c r="R14" s="213"/>
      <c r="S14" s="213"/>
      <c r="T14" s="213"/>
      <c r="U14" s="213"/>
      <c r="V14" s="213"/>
      <c r="W14" s="213"/>
      <c r="X14" s="213"/>
      <c r="Y14" s="213"/>
      <c r="Z14" s="188">
        <f t="shared" si="1"/>
        <v>27163</v>
      </c>
      <c r="AA14" s="189"/>
      <c r="AB14" s="189">
        <f>TRUNC(D14*J14,0)</f>
        <v>27163</v>
      </c>
      <c r="AC14" s="189"/>
      <c r="AD14" s="190" t="s">
        <v>17</v>
      </c>
    </row>
    <row r="15" spans="1:30" s="176" customFormat="1" ht="19.7" customHeight="1">
      <c r="A15" s="289"/>
      <c r="B15" s="177" t="s">
        <v>75</v>
      </c>
      <c r="C15" s="177" t="s">
        <v>76</v>
      </c>
      <c r="D15" s="657">
        <v>38</v>
      </c>
      <c r="E15" s="658"/>
      <c r="F15" s="658"/>
      <c r="G15" s="658"/>
      <c r="H15" s="213" t="s">
        <v>77</v>
      </c>
      <c r="I15" s="213" t="s">
        <v>73</v>
      </c>
      <c r="J15" s="658">
        <f>AB14</f>
        <v>27163</v>
      </c>
      <c r="K15" s="658"/>
      <c r="L15" s="658"/>
      <c r="M15" s="658"/>
      <c r="N15" s="213"/>
      <c r="O15" s="213"/>
      <c r="P15" s="213"/>
      <c r="Q15" s="213"/>
      <c r="R15" s="213"/>
      <c r="S15" s="213"/>
      <c r="T15" s="213"/>
      <c r="U15" s="213"/>
      <c r="V15" s="213"/>
      <c r="W15" s="213"/>
      <c r="X15" s="213"/>
      <c r="Y15" s="213"/>
      <c r="Z15" s="188">
        <f t="shared" si="1"/>
        <v>10321</v>
      </c>
      <c r="AA15" s="189"/>
      <c r="AB15" s="189">
        <f>TRUNC(D15/100*J15,0)</f>
        <v>10321</v>
      </c>
      <c r="AC15" s="189"/>
      <c r="AD15" s="190" t="s">
        <v>17</v>
      </c>
    </row>
    <row r="16" spans="1:30" s="176" customFormat="1" ht="19.7" customHeight="1">
      <c r="A16" s="289"/>
      <c r="B16" s="177" t="s">
        <v>78</v>
      </c>
      <c r="C16" s="177" t="s">
        <v>17</v>
      </c>
      <c r="D16" s="659">
        <v>1</v>
      </c>
      <c r="E16" s="658"/>
      <c r="F16" s="658"/>
      <c r="G16" s="213" t="s">
        <v>30</v>
      </c>
      <c r="H16" s="213" t="s">
        <v>73</v>
      </c>
      <c r="I16" s="658">
        <f>'노임단가(하반기변경)'!F23</f>
        <v>272996</v>
      </c>
      <c r="J16" s="658"/>
      <c r="K16" s="658"/>
      <c r="L16" s="658"/>
      <c r="M16" s="213" t="s">
        <v>73</v>
      </c>
      <c r="N16" s="658" t="s">
        <v>47</v>
      </c>
      <c r="O16" s="658"/>
      <c r="P16" s="658"/>
      <c r="Q16" s="658"/>
      <c r="R16" s="658"/>
      <c r="S16" s="658"/>
      <c r="T16" s="658"/>
      <c r="U16" s="658"/>
      <c r="V16" s="658"/>
      <c r="W16" s="213"/>
      <c r="X16" s="213"/>
      <c r="Y16" s="213"/>
      <c r="Z16" s="188">
        <f t="shared" si="1"/>
        <v>56874</v>
      </c>
      <c r="AA16" s="189">
        <f>TRUNC(D16*I16*'기계경비적용기준(하반기적용)'!E21,0)</f>
        <v>56874</v>
      </c>
      <c r="AB16" s="189"/>
      <c r="AC16" s="189"/>
      <c r="AD16" s="190" t="s">
        <v>17</v>
      </c>
    </row>
    <row r="17" spans="1:30" s="176" customFormat="1" ht="19.7" customHeight="1">
      <c r="A17" s="289"/>
      <c r="B17" s="177"/>
      <c r="C17" s="177"/>
      <c r="D17" s="214"/>
      <c r="E17" s="213"/>
      <c r="F17" s="213"/>
      <c r="G17" s="213"/>
      <c r="H17" s="213"/>
      <c r="I17" s="213"/>
      <c r="J17" s="213"/>
      <c r="K17" s="213"/>
      <c r="L17" s="213"/>
      <c r="M17" s="213"/>
      <c r="N17" s="213"/>
      <c r="O17" s="213"/>
      <c r="P17" s="213"/>
      <c r="Q17" s="213"/>
      <c r="R17" s="213"/>
      <c r="S17" s="213"/>
      <c r="T17" s="213"/>
      <c r="U17" s="213"/>
      <c r="V17" s="213"/>
      <c r="W17" s="213"/>
      <c r="X17" s="213"/>
      <c r="Y17" s="213"/>
      <c r="Z17" s="188"/>
      <c r="AA17" s="189"/>
      <c r="AB17" s="189"/>
      <c r="AC17" s="189"/>
      <c r="AD17" s="190"/>
    </row>
    <row r="18" spans="1:30" s="192" customFormat="1" ht="19.7" customHeight="1">
      <c r="A18" s="293" t="s">
        <v>386</v>
      </c>
      <c r="B18" s="182" t="s">
        <v>239</v>
      </c>
      <c r="C18" s="182" t="s">
        <v>236</v>
      </c>
      <c r="D18" s="193"/>
      <c r="E18" s="193"/>
      <c r="F18" s="193"/>
      <c r="G18" s="193"/>
      <c r="H18" s="193"/>
      <c r="I18" s="193"/>
      <c r="J18" s="193"/>
      <c r="K18" s="193"/>
      <c r="L18" s="193"/>
      <c r="M18" s="193"/>
      <c r="N18" s="193"/>
      <c r="O18" s="193"/>
      <c r="P18" s="193"/>
      <c r="Q18" s="193"/>
      <c r="R18" s="193"/>
      <c r="S18" s="193"/>
      <c r="T18" s="193"/>
      <c r="U18" s="193"/>
      <c r="V18" s="193"/>
      <c r="W18" s="193"/>
      <c r="X18" s="193"/>
      <c r="Y18" s="193"/>
      <c r="Z18" s="194">
        <f>AA18+AB18+AC18</f>
        <v>99540</v>
      </c>
      <c r="AA18" s="195">
        <f>SUM(AA19:AA22)</f>
        <v>56874</v>
      </c>
      <c r="AB18" s="195">
        <f>SUM(AB19:AB22)</f>
        <v>16986</v>
      </c>
      <c r="AC18" s="195">
        <f>SUM(AC19:AC22)</f>
        <v>25680</v>
      </c>
      <c r="AD18" s="196"/>
    </row>
    <row r="19" spans="1:30" s="176" customFormat="1" ht="19.7" customHeight="1">
      <c r="A19" s="289"/>
      <c r="B19" s="177" t="s">
        <v>237</v>
      </c>
      <c r="C19" s="177"/>
      <c r="D19" s="658">
        <v>112684000</v>
      </c>
      <c r="E19" s="658"/>
      <c r="F19" s="658"/>
      <c r="G19" s="658"/>
      <c r="H19" s="658"/>
      <c r="I19" s="658" t="s">
        <v>72</v>
      </c>
      <c r="J19" s="658"/>
      <c r="K19" s="658">
        <v>2279</v>
      </c>
      <c r="L19" s="658"/>
      <c r="M19" s="658"/>
      <c r="N19" s="213" t="s">
        <v>73</v>
      </c>
      <c r="O19" s="658" t="s">
        <v>74</v>
      </c>
      <c r="P19" s="658"/>
      <c r="Q19" s="658"/>
      <c r="R19" s="213"/>
      <c r="S19" s="213"/>
      <c r="T19" s="213"/>
      <c r="U19" s="213"/>
      <c r="V19" s="213"/>
      <c r="W19" s="213"/>
      <c r="X19" s="213"/>
      <c r="Y19" s="213"/>
      <c r="Z19" s="188">
        <f>AA19+AB19+AC19</f>
        <v>25680</v>
      </c>
      <c r="AA19" s="189"/>
      <c r="AB19" s="189"/>
      <c r="AC19" s="189">
        <f>TRUNC(D19*K19*0.0000001,0)</f>
        <v>25680</v>
      </c>
      <c r="AD19" s="190"/>
    </row>
    <row r="20" spans="1:30" s="176" customFormat="1" ht="19.7" customHeight="1">
      <c r="A20" s="289"/>
      <c r="B20" s="177" t="s">
        <v>162</v>
      </c>
      <c r="C20" s="177" t="s">
        <v>17</v>
      </c>
      <c r="D20" s="657">
        <v>11.6</v>
      </c>
      <c r="E20" s="658"/>
      <c r="F20" s="658"/>
      <c r="G20" s="658"/>
      <c r="H20" s="213" t="s">
        <v>46</v>
      </c>
      <c r="I20" s="213" t="s">
        <v>73</v>
      </c>
      <c r="J20" s="658">
        <f>'기계경비적용기준(하반기적용)'!K7</f>
        <v>1181</v>
      </c>
      <c r="K20" s="658"/>
      <c r="L20" s="658"/>
      <c r="M20" s="658"/>
      <c r="N20" s="213"/>
      <c r="O20" s="213"/>
      <c r="P20" s="213"/>
      <c r="Q20" s="213"/>
      <c r="R20" s="213"/>
      <c r="S20" s="213"/>
      <c r="T20" s="213"/>
      <c r="U20" s="213"/>
      <c r="V20" s="213"/>
      <c r="W20" s="213"/>
      <c r="X20" s="213"/>
      <c r="Y20" s="213"/>
      <c r="Z20" s="188">
        <f>AA20+AB20+AC20</f>
        <v>13699</v>
      </c>
      <c r="AA20" s="189"/>
      <c r="AB20" s="189">
        <f>TRUNC(D20*J20,0)</f>
        <v>13699</v>
      </c>
      <c r="AC20" s="189"/>
      <c r="AD20" s="190" t="s">
        <v>17</v>
      </c>
    </row>
    <row r="21" spans="1:30" s="176" customFormat="1" ht="19.7" customHeight="1">
      <c r="A21" s="289"/>
      <c r="B21" s="177" t="s">
        <v>75</v>
      </c>
      <c r="C21" s="177" t="s">
        <v>76</v>
      </c>
      <c r="D21" s="657">
        <v>24</v>
      </c>
      <c r="E21" s="658"/>
      <c r="F21" s="658"/>
      <c r="G21" s="658"/>
      <c r="H21" s="213" t="s">
        <v>77</v>
      </c>
      <c r="I21" s="213" t="s">
        <v>73</v>
      </c>
      <c r="J21" s="658">
        <f>AB20</f>
        <v>13699</v>
      </c>
      <c r="K21" s="658"/>
      <c r="L21" s="658"/>
      <c r="M21" s="658"/>
      <c r="N21" s="213"/>
      <c r="O21" s="213"/>
      <c r="P21" s="213"/>
      <c r="Q21" s="213"/>
      <c r="R21" s="213"/>
      <c r="S21" s="213"/>
      <c r="T21" s="213"/>
      <c r="U21" s="213"/>
      <c r="V21" s="213"/>
      <c r="W21" s="213"/>
      <c r="X21" s="213"/>
      <c r="Y21" s="213"/>
      <c r="Z21" s="188">
        <f>AA21+AB21+AC21</f>
        <v>3287</v>
      </c>
      <c r="AA21" s="189"/>
      <c r="AB21" s="189">
        <f>TRUNC(D21/100*J21,0)</f>
        <v>3287</v>
      </c>
      <c r="AC21" s="189"/>
      <c r="AD21" s="190" t="s">
        <v>17</v>
      </c>
    </row>
    <row r="22" spans="1:30" s="176" customFormat="1" ht="19.7" customHeight="1">
      <c r="A22" s="289"/>
      <c r="B22" s="177" t="s">
        <v>78</v>
      </c>
      <c r="C22" s="177" t="s">
        <v>17</v>
      </c>
      <c r="D22" s="659">
        <v>1</v>
      </c>
      <c r="E22" s="658"/>
      <c r="F22" s="658"/>
      <c r="G22" s="213" t="s">
        <v>30</v>
      </c>
      <c r="H22" s="213" t="s">
        <v>73</v>
      </c>
      <c r="I22" s="658">
        <f>'노임단가(하반기변경)'!F23</f>
        <v>272996</v>
      </c>
      <c r="J22" s="658"/>
      <c r="K22" s="658"/>
      <c r="L22" s="658"/>
      <c r="M22" s="213" t="s">
        <v>73</v>
      </c>
      <c r="N22" s="658" t="s">
        <v>47</v>
      </c>
      <c r="O22" s="658"/>
      <c r="P22" s="658"/>
      <c r="Q22" s="658"/>
      <c r="R22" s="658"/>
      <c r="S22" s="658"/>
      <c r="T22" s="658"/>
      <c r="U22" s="658"/>
      <c r="V22" s="658"/>
      <c r="W22" s="213"/>
      <c r="X22" s="213"/>
      <c r="Y22" s="213"/>
      <c r="Z22" s="188">
        <f>AA22+AB22+AC22</f>
        <v>56874</v>
      </c>
      <c r="AA22" s="189">
        <f>TRUNC(D22*I22*'기계경비적용기준(하반기적용)'!E21,0)</f>
        <v>56874</v>
      </c>
      <c r="AB22" s="189"/>
      <c r="AC22" s="189"/>
      <c r="AD22" s="190" t="s">
        <v>17</v>
      </c>
    </row>
    <row r="23" spans="1:30" s="176" customFormat="1" ht="19.7" customHeight="1">
      <c r="A23" s="289"/>
      <c r="B23" s="177"/>
      <c r="C23" s="177"/>
      <c r="D23" s="214"/>
      <c r="E23" s="213"/>
      <c r="F23" s="213"/>
      <c r="G23" s="213"/>
      <c r="H23" s="213"/>
      <c r="I23" s="213"/>
      <c r="J23" s="213"/>
      <c r="K23" s="213"/>
      <c r="L23" s="213"/>
      <c r="M23" s="213"/>
      <c r="N23" s="213"/>
      <c r="O23" s="213"/>
      <c r="P23" s="213"/>
      <c r="Q23" s="213"/>
      <c r="R23" s="213"/>
      <c r="S23" s="213"/>
      <c r="T23" s="213"/>
      <c r="U23" s="213"/>
      <c r="V23" s="213"/>
      <c r="W23" s="213"/>
      <c r="X23" s="213"/>
      <c r="Y23" s="213"/>
      <c r="Z23" s="178"/>
      <c r="AA23" s="179"/>
      <c r="AB23" s="179"/>
      <c r="AC23" s="179"/>
      <c r="AD23" s="180"/>
    </row>
    <row r="24" spans="1:30" s="192" customFormat="1" ht="19.7" customHeight="1">
      <c r="A24" s="293" t="s">
        <v>387</v>
      </c>
      <c r="B24" s="182" t="s">
        <v>382</v>
      </c>
      <c r="C24" s="277" t="s">
        <v>380</v>
      </c>
      <c r="D24" s="283"/>
      <c r="E24" s="283"/>
      <c r="F24" s="283"/>
      <c r="G24" s="283"/>
      <c r="H24" s="283"/>
      <c r="I24" s="283"/>
      <c r="J24" s="283"/>
      <c r="K24" s="283"/>
      <c r="L24" s="283"/>
      <c r="M24" s="283"/>
      <c r="N24" s="283"/>
      <c r="O24" s="283"/>
      <c r="P24" s="283"/>
      <c r="Q24" s="283"/>
      <c r="R24" s="283"/>
      <c r="S24" s="283"/>
      <c r="T24" s="283"/>
      <c r="U24" s="283"/>
      <c r="V24" s="283"/>
      <c r="W24" s="283"/>
      <c r="X24" s="283"/>
      <c r="Y24" s="283"/>
      <c r="Z24" s="284">
        <f>AA24+AB24+AC24</f>
        <v>158846</v>
      </c>
      <c r="AA24" s="285">
        <f>SUM(AA25:AA28)</f>
        <v>56874</v>
      </c>
      <c r="AB24" s="285">
        <f>SUM(AB25:AB28)</f>
        <v>56989</v>
      </c>
      <c r="AC24" s="285">
        <f>SUM(AC25:AC28)</f>
        <v>44983</v>
      </c>
      <c r="AD24" s="286"/>
    </row>
    <row r="25" spans="1:30" s="176" customFormat="1" ht="19.7" customHeight="1">
      <c r="A25" s="289"/>
      <c r="B25" s="177" t="s">
        <v>381</v>
      </c>
      <c r="C25" s="280" t="s">
        <v>380</v>
      </c>
      <c r="D25" s="655">
        <v>248388000</v>
      </c>
      <c r="E25" s="655"/>
      <c r="F25" s="655"/>
      <c r="G25" s="655"/>
      <c r="H25" s="655"/>
      <c r="I25" s="655" t="s">
        <v>72</v>
      </c>
      <c r="J25" s="655"/>
      <c r="K25" s="655">
        <v>1811</v>
      </c>
      <c r="L25" s="655"/>
      <c r="M25" s="655"/>
      <c r="N25" s="278" t="s">
        <v>73</v>
      </c>
      <c r="O25" s="655" t="s">
        <v>74</v>
      </c>
      <c r="P25" s="655"/>
      <c r="Q25" s="655"/>
      <c r="R25" s="278"/>
      <c r="S25" s="278"/>
      <c r="T25" s="278"/>
      <c r="U25" s="278"/>
      <c r="V25" s="278"/>
      <c r="W25" s="278"/>
      <c r="X25" s="278"/>
      <c r="Y25" s="278"/>
      <c r="Z25" s="279">
        <f>AA25+AB25+AC25</f>
        <v>44983</v>
      </c>
      <c r="AA25" s="281"/>
      <c r="AB25" s="281"/>
      <c r="AC25" s="281">
        <f>TRUNC(D25*K25*0.0000001,0)</f>
        <v>44983</v>
      </c>
      <c r="AD25" s="282"/>
    </row>
    <row r="26" spans="1:30" s="176" customFormat="1" ht="19.7" customHeight="1">
      <c r="A26" s="289"/>
      <c r="B26" s="177" t="s">
        <v>162</v>
      </c>
      <c r="C26" s="280" t="s">
        <v>17</v>
      </c>
      <c r="D26" s="656">
        <v>41.6</v>
      </c>
      <c r="E26" s="655"/>
      <c r="F26" s="655"/>
      <c r="G26" s="655"/>
      <c r="H26" s="278" t="s">
        <v>46</v>
      </c>
      <c r="I26" s="278" t="s">
        <v>73</v>
      </c>
      <c r="J26" s="655">
        <f>'기계경비적용기준(하반기적용)'!K7</f>
        <v>1181</v>
      </c>
      <c r="K26" s="655"/>
      <c r="L26" s="655"/>
      <c r="M26" s="655"/>
      <c r="N26" s="278"/>
      <c r="O26" s="278"/>
      <c r="P26" s="278"/>
      <c r="Q26" s="278"/>
      <c r="R26" s="278"/>
      <c r="S26" s="278"/>
      <c r="T26" s="278"/>
      <c r="U26" s="278"/>
      <c r="V26" s="278"/>
      <c r="W26" s="278"/>
      <c r="X26" s="278"/>
      <c r="Y26" s="278"/>
      <c r="Z26" s="279">
        <f>AA26+AB26+AC26</f>
        <v>49129</v>
      </c>
      <c r="AA26" s="281"/>
      <c r="AB26" s="281">
        <f>TRUNC(D26*J26,0)</f>
        <v>49129</v>
      </c>
      <c r="AC26" s="281"/>
      <c r="AD26" s="282" t="s">
        <v>17</v>
      </c>
    </row>
    <row r="27" spans="1:30" s="176" customFormat="1" ht="19.7" customHeight="1">
      <c r="A27" s="289"/>
      <c r="B27" s="177" t="s">
        <v>75</v>
      </c>
      <c r="C27" s="280" t="s">
        <v>76</v>
      </c>
      <c r="D27" s="656">
        <v>16</v>
      </c>
      <c r="E27" s="655"/>
      <c r="F27" s="655"/>
      <c r="G27" s="655"/>
      <c r="H27" s="278" t="s">
        <v>77</v>
      </c>
      <c r="I27" s="278" t="s">
        <v>73</v>
      </c>
      <c r="J27" s="655">
        <f>AB26</f>
        <v>49129</v>
      </c>
      <c r="K27" s="655"/>
      <c r="L27" s="655"/>
      <c r="M27" s="655"/>
      <c r="N27" s="278"/>
      <c r="O27" s="278"/>
      <c r="P27" s="278"/>
      <c r="Q27" s="278"/>
      <c r="R27" s="278"/>
      <c r="S27" s="278"/>
      <c r="T27" s="278"/>
      <c r="U27" s="278"/>
      <c r="V27" s="278"/>
      <c r="W27" s="278"/>
      <c r="X27" s="278"/>
      <c r="Y27" s="278"/>
      <c r="Z27" s="279">
        <f>AA27+AB27+AC27</f>
        <v>7860</v>
      </c>
      <c r="AA27" s="281"/>
      <c r="AB27" s="281">
        <f>TRUNC(D27/100*J27,0)</f>
        <v>7860</v>
      </c>
      <c r="AC27" s="281"/>
      <c r="AD27" s="282" t="s">
        <v>17</v>
      </c>
    </row>
    <row r="28" spans="1:30" s="176" customFormat="1" ht="19.7" customHeight="1">
      <c r="A28" s="289"/>
      <c r="B28" s="177" t="s">
        <v>78</v>
      </c>
      <c r="C28" s="280" t="s">
        <v>17</v>
      </c>
      <c r="D28" s="654">
        <v>1</v>
      </c>
      <c r="E28" s="655"/>
      <c r="F28" s="655"/>
      <c r="G28" s="278" t="s">
        <v>30</v>
      </c>
      <c r="H28" s="278" t="s">
        <v>73</v>
      </c>
      <c r="I28" s="655">
        <f>'노임단가(하반기변경)'!F23</f>
        <v>272996</v>
      </c>
      <c r="J28" s="655"/>
      <c r="K28" s="655"/>
      <c r="L28" s="655"/>
      <c r="M28" s="278" t="s">
        <v>73</v>
      </c>
      <c r="N28" s="655" t="s">
        <v>47</v>
      </c>
      <c r="O28" s="655"/>
      <c r="P28" s="655"/>
      <c r="Q28" s="655"/>
      <c r="R28" s="655"/>
      <c r="S28" s="655"/>
      <c r="T28" s="655"/>
      <c r="U28" s="655"/>
      <c r="V28" s="655"/>
      <c r="W28" s="278"/>
      <c r="X28" s="278"/>
      <c r="Y28" s="278"/>
      <c r="Z28" s="279">
        <f>AA28+AB28+AC28</f>
        <v>56874</v>
      </c>
      <c r="AA28" s="189">
        <f>TRUNC(D28*I28*'기계경비적용기준(하반기적용)'!E21,0)</f>
        <v>56874</v>
      </c>
      <c r="AB28" s="281"/>
      <c r="AC28" s="281"/>
      <c r="AD28" s="282" t="s">
        <v>17</v>
      </c>
    </row>
    <row r="29" spans="1:30" s="176" customFormat="1" ht="19.7" customHeight="1">
      <c r="A29" s="289"/>
      <c r="B29" s="177"/>
      <c r="C29" s="177"/>
      <c r="D29" s="214"/>
      <c r="E29" s="213"/>
      <c r="F29" s="213"/>
      <c r="G29" s="213"/>
      <c r="H29" s="213"/>
      <c r="I29" s="213"/>
      <c r="J29" s="213"/>
      <c r="K29" s="213"/>
      <c r="L29" s="213"/>
      <c r="M29" s="213"/>
      <c r="N29" s="213"/>
      <c r="O29" s="213"/>
      <c r="P29" s="213"/>
      <c r="Q29" s="213"/>
      <c r="R29" s="213"/>
      <c r="S29" s="213"/>
      <c r="T29" s="213"/>
      <c r="U29" s="213"/>
      <c r="V29" s="213"/>
      <c r="W29" s="213"/>
      <c r="X29" s="213"/>
      <c r="Y29" s="213"/>
      <c r="Z29" s="178"/>
      <c r="AA29" s="179"/>
      <c r="AB29" s="179"/>
      <c r="AC29" s="179"/>
      <c r="AD29" s="180"/>
    </row>
    <row r="30" spans="1:30" s="176" customFormat="1" ht="19.7" customHeight="1">
      <c r="A30" s="289"/>
      <c r="B30" s="177"/>
      <c r="C30" s="177"/>
      <c r="D30" s="214"/>
      <c r="E30" s="213"/>
      <c r="F30" s="213"/>
      <c r="G30" s="213"/>
      <c r="H30" s="213"/>
      <c r="I30" s="213"/>
      <c r="J30" s="213"/>
      <c r="K30" s="213"/>
      <c r="L30" s="213"/>
      <c r="M30" s="213"/>
      <c r="N30" s="213"/>
      <c r="O30" s="213"/>
      <c r="P30" s="213"/>
      <c r="Q30" s="213"/>
      <c r="R30" s="213"/>
      <c r="S30" s="213"/>
      <c r="T30" s="213"/>
      <c r="U30" s="213"/>
      <c r="V30" s="213"/>
      <c r="W30" s="213"/>
      <c r="X30" s="213"/>
      <c r="Y30" s="213"/>
      <c r="Z30" s="178"/>
      <c r="AA30" s="179"/>
      <c r="AB30" s="179"/>
      <c r="AC30" s="179"/>
      <c r="AD30" s="180"/>
    </row>
    <row r="31" spans="1:30" s="176" customFormat="1" ht="19.7" customHeight="1">
      <c r="A31" s="289"/>
      <c r="B31" s="177"/>
      <c r="C31" s="177"/>
      <c r="D31" s="214"/>
      <c r="E31" s="213"/>
      <c r="F31" s="213"/>
      <c r="G31" s="213"/>
      <c r="H31" s="213"/>
      <c r="I31" s="213"/>
      <c r="J31" s="213"/>
      <c r="K31" s="213"/>
      <c r="L31" s="213"/>
      <c r="M31" s="213"/>
      <c r="N31" s="213"/>
      <c r="O31" s="213"/>
      <c r="P31" s="213"/>
      <c r="Q31" s="213"/>
      <c r="R31" s="213"/>
      <c r="S31" s="213"/>
      <c r="T31" s="213"/>
      <c r="U31" s="213"/>
      <c r="V31" s="213"/>
      <c r="W31" s="213"/>
      <c r="X31" s="213"/>
      <c r="Y31" s="213"/>
      <c r="Z31" s="178"/>
      <c r="AA31" s="179"/>
      <c r="AB31" s="179"/>
      <c r="AC31" s="179"/>
      <c r="AD31" s="180"/>
    </row>
    <row r="32" spans="1:30" ht="19.7" customHeight="1">
      <c r="A32" s="290"/>
      <c r="B32" s="183"/>
      <c r="C32" s="183"/>
      <c r="D32" s="184"/>
      <c r="E32" s="184"/>
      <c r="F32" s="184"/>
      <c r="G32" s="184"/>
      <c r="H32" s="184"/>
      <c r="I32" s="184"/>
      <c r="J32" s="184"/>
      <c r="K32" s="184"/>
      <c r="L32" s="184"/>
      <c r="M32" s="184"/>
      <c r="N32" s="184"/>
      <c r="O32" s="184"/>
      <c r="P32" s="184"/>
      <c r="Q32" s="184"/>
      <c r="R32" s="184"/>
      <c r="S32" s="184"/>
      <c r="T32" s="184"/>
      <c r="U32" s="184"/>
      <c r="V32" s="184"/>
      <c r="W32" s="184"/>
      <c r="X32" s="184"/>
      <c r="Y32" s="184"/>
      <c r="Z32" s="185"/>
      <c r="AA32" s="186"/>
      <c r="AB32" s="186"/>
      <c r="AC32" s="186"/>
      <c r="AD32" s="187"/>
    </row>
    <row r="33" ht="24.95" customHeight="1"/>
    <row r="34" ht="24.95" customHeight="1"/>
    <row r="35" ht="24.95" customHeight="1"/>
    <row r="36" ht="24.95" customHeight="1"/>
    <row r="37" ht="24.95" customHeight="1"/>
    <row r="38" ht="24.95" customHeight="1"/>
    <row r="39" ht="24.95" customHeight="1"/>
    <row r="40" ht="24.95" customHeight="1"/>
    <row r="41" ht="24.95" customHeight="1"/>
    <row r="42" ht="24.95" customHeight="1"/>
    <row r="43" ht="24.95" customHeight="1"/>
    <row r="44" ht="24.95" customHeight="1"/>
    <row r="45" ht="24.95" customHeight="1"/>
    <row r="46" ht="24.95" customHeight="1"/>
    <row r="47" ht="24.95" customHeight="1"/>
    <row r="48" ht="24.95" customHeight="1"/>
    <row r="49" ht="24.95" customHeight="1"/>
    <row r="50" ht="24.95" customHeight="1"/>
    <row r="51" ht="24.95" customHeight="1"/>
    <row r="52" ht="24.95" customHeight="1"/>
    <row r="53" ht="24.95" customHeight="1"/>
    <row r="54" ht="24.95" customHeight="1"/>
    <row r="55" ht="24.95" customHeight="1"/>
  </sheetData>
  <mergeCells count="54">
    <mergeCell ref="I13:J13"/>
    <mergeCell ref="I6:J6"/>
    <mergeCell ref="K6:M6"/>
    <mergeCell ref="D8:G8"/>
    <mergeCell ref="J8:M8"/>
    <mergeCell ref="D9:F9"/>
    <mergeCell ref="I9:L9"/>
    <mergeCell ref="K13:M13"/>
    <mergeCell ref="O6:Q6"/>
    <mergeCell ref="D7:G7"/>
    <mergeCell ref="J7:M7"/>
    <mergeCell ref="A1:AD2"/>
    <mergeCell ref="D3:Y3"/>
    <mergeCell ref="D5:H5"/>
    <mergeCell ref="I5:J5"/>
    <mergeCell ref="K5:M5"/>
    <mergeCell ref="O5:Q5"/>
    <mergeCell ref="D6:H6"/>
    <mergeCell ref="N9:V9"/>
    <mergeCell ref="D19:H19"/>
    <mergeCell ref="I19:J19"/>
    <mergeCell ref="K19:M19"/>
    <mergeCell ref="O19:Q19"/>
    <mergeCell ref="D12:H12"/>
    <mergeCell ref="I12:J12"/>
    <mergeCell ref="K12:M12"/>
    <mergeCell ref="O12:Q12"/>
    <mergeCell ref="D13:H13"/>
    <mergeCell ref="O13:Q13"/>
    <mergeCell ref="J26:M26"/>
    <mergeCell ref="N16:V16"/>
    <mergeCell ref="D14:G14"/>
    <mergeCell ref="J14:M14"/>
    <mergeCell ref="D15:G15"/>
    <mergeCell ref="J15:M15"/>
    <mergeCell ref="D16:F16"/>
    <mergeCell ref="I16:L16"/>
    <mergeCell ref="N22:V22"/>
    <mergeCell ref="D20:G20"/>
    <mergeCell ref="D27:G27"/>
    <mergeCell ref="J27:M27"/>
    <mergeCell ref="J20:M20"/>
    <mergeCell ref="D21:G21"/>
    <mergeCell ref="J21:M21"/>
    <mergeCell ref="D22:F22"/>
    <mergeCell ref="I22:L22"/>
    <mergeCell ref="D28:F28"/>
    <mergeCell ref="I28:L28"/>
    <mergeCell ref="N28:V28"/>
    <mergeCell ref="D25:H25"/>
    <mergeCell ref="I25:J25"/>
    <mergeCell ref="K25:M25"/>
    <mergeCell ref="O25:Q25"/>
    <mergeCell ref="D26:G26"/>
  </mergeCells>
  <phoneticPr fontId="1" type="noConversion"/>
  <printOptions horizontalCentered="1"/>
  <pageMargins left="0.47244094488188981" right="0.47244094488188981" top="0.59055118110236227" bottom="0.39370078740157483" header="0" footer="0"/>
  <pageSetup paperSize="9" scale="81" orientation="landscape" horizontalDpi="1200" verticalDpi="1200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4">
    <tabColor rgb="FFFF0000"/>
  </sheetPr>
  <dimension ref="B1:N31"/>
  <sheetViews>
    <sheetView zoomScaleNormal="100" workbookViewId="0">
      <selection activeCell="E16" sqref="E16:E17"/>
    </sheetView>
  </sheetViews>
  <sheetFormatPr defaultRowHeight="12.75"/>
  <cols>
    <col min="1" max="1" width="0.625" style="130" customWidth="1"/>
    <col min="2" max="2" width="1.875" style="130" customWidth="1"/>
    <col min="3" max="3" width="9.125" style="130" customWidth="1"/>
    <col min="4" max="4" width="22.625" style="130" customWidth="1"/>
    <col min="5" max="5" width="21.875" style="130" customWidth="1"/>
    <col min="6" max="6" width="1.875" style="130" customWidth="1"/>
    <col min="7" max="7" width="3.625" style="130" customWidth="1"/>
    <col min="8" max="8" width="22.625" style="130" customWidth="1"/>
    <col min="9" max="9" width="16.875" style="130" customWidth="1"/>
    <col min="10" max="10" width="5.5" style="130" customWidth="1"/>
    <col min="11" max="11" width="14.5" style="130" customWidth="1"/>
    <col min="12" max="12" width="1.875" style="130" customWidth="1"/>
    <col min="13" max="16384" width="9" style="130"/>
  </cols>
  <sheetData>
    <row r="1" spans="2:14" ht="24.95" customHeight="1">
      <c r="B1" s="643" t="s">
        <v>49</v>
      </c>
      <c r="C1" s="643"/>
      <c r="D1" s="643"/>
      <c r="E1" s="643"/>
      <c r="F1" s="643"/>
      <c r="G1" s="643"/>
      <c r="H1" s="643"/>
      <c r="I1" s="643"/>
      <c r="J1" s="643"/>
      <c r="K1" s="643"/>
      <c r="L1" s="643"/>
      <c r="M1" s="129"/>
      <c r="N1" s="129"/>
    </row>
    <row r="2" spans="2:14" ht="9.9499999999999993" customHeight="1">
      <c r="B2" s="644"/>
      <c r="C2" s="644"/>
      <c r="D2" s="644"/>
      <c r="E2" s="644"/>
      <c r="F2" s="644"/>
      <c r="G2" s="644"/>
      <c r="H2" s="644"/>
      <c r="I2" s="644"/>
      <c r="J2" s="644"/>
      <c r="K2" s="644"/>
      <c r="L2" s="644"/>
    </row>
    <row r="3" spans="2:14" ht="30" customHeight="1">
      <c r="B3" s="131"/>
      <c r="C3" s="132"/>
      <c r="D3" s="132"/>
      <c r="E3" s="132"/>
      <c r="F3" s="132"/>
      <c r="G3" s="132"/>
      <c r="H3" s="132"/>
      <c r="I3" s="132"/>
      <c r="J3" s="132"/>
      <c r="K3" s="132"/>
      <c r="L3" s="133"/>
    </row>
    <row r="4" spans="2:14" ht="16.5">
      <c r="B4" s="134"/>
      <c r="C4" s="667" t="s">
        <v>50</v>
      </c>
      <c r="D4" s="667"/>
      <c r="E4" s="667"/>
      <c r="G4" s="667" t="s">
        <v>51</v>
      </c>
      <c r="H4" s="667"/>
      <c r="I4" s="667"/>
      <c r="L4" s="135"/>
    </row>
    <row r="5" spans="2:14" ht="7.5" customHeight="1">
      <c r="B5" s="134"/>
      <c r="L5" s="135"/>
    </row>
    <row r="6" spans="2:14" ht="19.7" customHeight="1">
      <c r="B6" s="134"/>
      <c r="C6" s="136" t="s">
        <v>52</v>
      </c>
      <c r="D6" s="136" t="s">
        <v>53</v>
      </c>
      <c r="E6" s="136" t="s">
        <v>54</v>
      </c>
      <c r="F6" s="137"/>
      <c r="G6" s="136" t="s">
        <v>19</v>
      </c>
      <c r="H6" s="136" t="s">
        <v>55</v>
      </c>
      <c r="I6" s="136" t="s">
        <v>42</v>
      </c>
      <c r="J6" s="136" t="s">
        <v>12</v>
      </c>
      <c r="K6" s="136" t="s">
        <v>15</v>
      </c>
      <c r="L6" s="138"/>
    </row>
    <row r="7" spans="2:14" ht="15.95" customHeight="1">
      <c r="B7" s="134"/>
      <c r="C7" s="139" t="s">
        <v>160</v>
      </c>
      <c r="D7" s="140">
        <v>1347</v>
      </c>
      <c r="E7" s="139" t="s">
        <v>17</v>
      </c>
      <c r="F7" s="137"/>
      <c r="G7" s="141" t="s">
        <v>161</v>
      </c>
      <c r="H7" s="139" t="s">
        <v>162</v>
      </c>
      <c r="I7" s="139" t="s">
        <v>17</v>
      </c>
      <c r="J7" s="136" t="s">
        <v>46</v>
      </c>
      <c r="K7" s="142">
        <v>1181</v>
      </c>
      <c r="L7" s="138"/>
    </row>
    <row r="8" spans="2:14" ht="15.95" customHeight="1">
      <c r="B8" s="134"/>
      <c r="C8" s="139" t="s">
        <v>163</v>
      </c>
      <c r="D8" s="140">
        <v>899</v>
      </c>
      <c r="E8" s="139" t="s">
        <v>17</v>
      </c>
      <c r="F8" s="137"/>
      <c r="G8" s="141" t="s">
        <v>164</v>
      </c>
      <c r="H8" s="139" t="s">
        <v>165</v>
      </c>
      <c r="I8" s="139" t="s">
        <v>17</v>
      </c>
      <c r="J8" s="136" t="s">
        <v>46</v>
      </c>
      <c r="K8" s="142">
        <v>1374</v>
      </c>
      <c r="L8" s="138"/>
    </row>
    <row r="9" spans="2:14" ht="15.95" customHeight="1">
      <c r="B9" s="134"/>
      <c r="C9" s="139" t="s">
        <v>166</v>
      </c>
      <c r="D9" s="143"/>
      <c r="E9" s="139" t="s">
        <v>17</v>
      </c>
      <c r="F9" s="137"/>
      <c r="G9" s="143"/>
      <c r="H9" s="143"/>
      <c r="I9" s="143"/>
      <c r="J9" s="143"/>
      <c r="K9" s="143"/>
      <c r="L9" s="138"/>
    </row>
    <row r="10" spans="2:14" ht="15.95" customHeight="1">
      <c r="B10" s="134"/>
      <c r="C10" s="139" t="s">
        <v>167</v>
      </c>
      <c r="D10" s="143"/>
      <c r="E10" s="139" t="s">
        <v>17</v>
      </c>
      <c r="F10" s="137"/>
      <c r="G10" s="143"/>
      <c r="H10" s="143"/>
      <c r="I10" s="143"/>
      <c r="J10" s="143"/>
      <c r="K10" s="143"/>
      <c r="L10" s="138"/>
    </row>
    <row r="11" spans="2:14" ht="15.95" customHeight="1">
      <c r="B11" s="134"/>
      <c r="C11" s="139" t="s">
        <v>168</v>
      </c>
      <c r="D11" s="143"/>
      <c r="E11" s="139" t="s">
        <v>17</v>
      </c>
      <c r="F11" s="137"/>
      <c r="G11" s="143"/>
      <c r="H11" s="143"/>
      <c r="I11" s="143"/>
      <c r="J11" s="143"/>
      <c r="K11" s="143"/>
      <c r="L11" s="138"/>
    </row>
    <row r="12" spans="2:14" ht="15.95" customHeight="1">
      <c r="B12" s="134"/>
      <c r="C12" s="139" t="s">
        <v>17</v>
      </c>
      <c r="D12" s="143"/>
      <c r="E12" s="139" t="s">
        <v>17</v>
      </c>
      <c r="F12" s="137"/>
      <c r="G12" s="143"/>
      <c r="H12" s="143"/>
      <c r="I12" s="143"/>
      <c r="J12" s="143"/>
      <c r="K12" s="143"/>
      <c r="L12" s="138"/>
    </row>
    <row r="13" spans="2:14" ht="15.95" customHeight="1">
      <c r="B13" s="134"/>
      <c r="C13" s="143"/>
      <c r="D13" s="143"/>
      <c r="E13" s="143"/>
      <c r="F13" s="137"/>
      <c r="G13" s="143"/>
      <c r="H13" s="143"/>
      <c r="I13" s="143"/>
      <c r="J13" s="143"/>
      <c r="K13" s="143"/>
      <c r="L13" s="138"/>
    </row>
    <row r="14" spans="2:14" ht="15.95" customHeight="1">
      <c r="B14" s="134"/>
      <c r="C14" s="143"/>
      <c r="D14" s="143"/>
      <c r="E14" s="143"/>
      <c r="F14" s="137"/>
      <c r="G14" s="143"/>
      <c r="H14" s="143"/>
      <c r="I14" s="143"/>
      <c r="J14" s="143"/>
      <c r="K14" s="143"/>
      <c r="L14" s="138"/>
    </row>
    <row r="15" spans="2:14" ht="15.95" customHeight="1">
      <c r="B15" s="134"/>
      <c r="C15" s="143"/>
      <c r="D15" s="143"/>
      <c r="E15" s="143"/>
      <c r="F15" s="137"/>
      <c r="G15" s="143"/>
      <c r="H15" s="143"/>
      <c r="I15" s="143"/>
      <c r="J15" s="143"/>
      <c r="K15" s="143"/>
      <c r="L15" s="138"/>
    </row>
    <row r="16" spans="2:14" ht="15.95" customHeight="1">
      <c r="B16" s="134"/>
      <c r="C16" s="143"/>
      <c r="D16" s="143"/>
      <c r="E16" s="143"/>
      <c r="F16" s="137"/>
      <c r="G16" s="143"/>
      <c r="H16" s="143"/>
      <c r="I16" s="143"/>
      <c r="J16" s="143"/>
      <c r="K16" s="143"/>
      <c r="L16" s="138"/>
    </row>
    <row r="17" spans="2:12" ht="30" customHeight="1">
      <c r="B17" s="134"/>
      <c r="C17" s="144"/>
      <c r="D17" s="144"/>
      <c r="E17" s="144"/>
      <c r="G17" s="144"/>
      <c r="H17" s="144"/>
      <c r="I17" s="144"/>
      <c r="J17" s="144"/>
      <c r="K17" s="144"/>
      <c r="L17" s="135"/>
    </row>
    <row r="18" spans="2:12" ht="16.5">
      <c r="B18" s="134"/>
      <c r="C18" s="667" t="s">
        <v>56</v>
      </c>
      <c r="D18" s="667"/>
      <c r="E18" s="667"/>
      <c r="G18" s="667" t="s">
        <v>57</v>
      </c>
      <c r="H18" s="667"/>
      <c r="I18" s="667"/>
      <c r="L18" s="135"/>
    </row>
    <row r="19" spans="2:12" ht="7.5" customHeight="1">
      <c r="B19" s="134"/>
      <c r="L19" s="135"/>
    </row>
    <row r="20" spans="2:12" ht="19.7" customHeight="1">
      <c r="B20" s="134"/>
      <c r="C20" s="136" t="s">
        <v>19</v>
      </c>
      <c r="D20" s="136" t="s">
        <v>56</v>
      </c>
      <c r="E20" s="136" t="s">
        <v>58</v>
      </c>
      <c r="F20" s="137"/>
      <c r="G20" s="136"/>
      <c r="H20" s="145"/>
      <c r="I20" s="145"/>
      <c r="J20" s="145"/>
      <c r="K20" s="146"/>
      <c r="L20" s="135"/>
    </row>
    <row r="21" spans="2:12" ht="15.95" customHeight="1">
      <c r="B21" s="134"/>
      <c r="C21" s="141" t="s">
        <v>169</v>
      </c>
      <c r="D21" s="139" t="s">
        <v>47</v>
      </c>
      <c r="E21" s="140">
        <v>0.2083333</v>
      </c>
      <c r="F21" s="137"/>
      <c r="G21" s="147"/>
      <c r="H21" s="148"/>
      <c r="I21" s="148"/>
      <c r="J21" s="148"/>
      <c r="K21" s="149"/>
      <c r="L21" s="135"/>
    </row>
    <row r="22" spans="2:12" ht="15.95" customHeight="1">
      <c r="B22" s="134"/>
      <c r="C22" s="141" t="s">
        <v>170</v>
      </c>
      <c r="D22" s="139" t="s">
        <v>171</v>
      </c>
      <c r="E22" s="140">
        <v>0.3333333</v>
      </c>
      <c r="F22" s="137"/>
      <c r="G22" s="664" t="s">
        <v>172</v>
      </c>
      <c r="H22" s="665"/>
      <c r="I22" s="665"/>
      <c r="J22" s="665"/>
      <c r="K22" s="666"/>
      <c r="L22" s="135"/>
    </row>
    <row r="23" spans="2:12" ht="15.95" customHeight="1">
      <c r="B23" s="134"/>
      <c r="C23" s="141" t="s">
        <v>173</v>
      </c>
      <c r="D23" s="139" t="s">
        <v>174</v>
      </c>
      <c r="E23" s="140">
        <f>1/8*16/12*25/20*12/10</f>
        <v>0.25</v>
      </c>
      <c r="F23" s="137"/>
      <c r="G23" s="147"/>
      <c r="H23" s="148"/>
      <c r="I23" s="148"/>
      <c r="J23" s="148"/>
      <c r="K23" s="149"/>
      <c r="L23" s="135"/>
    </row>
    <row r="24" spans="2:12" ht="15.95" customHeight="1">
      <c r="B24" s="134"/>
      <c r="C24" s="141" t="s">
        <v>175</v>
      </c>
      <c r="D24" s="139" t="s">
        <v>176</v>
      </c>
      <c r="E24" s="140">
        <v>0.24305560000000001</v>
      </c>
      <c r="F24" s="137"/>
      <c r="G24" s="664" t="s">
        <v>177</v>
      </c>
      <c r="H24" s="665"/>
      <c r="I24" s="665"/>
      <c r="J24" s="665"/>
      <c r="K24" s="666"/>
      <c r="L24" s="135"/>
    </row>
    <row r="25" spans="2:12" ht="15.95" customHeight="1">
      <c r="B25" s="134"/>
      <c r="C25" s="141" t="s">
        <v>178</v>
      </c>
      <c r="D25" s="139" t="s">
        <v>179</v>
      </c>
      <c r="E25" s="150">
        <f>1/8*16/12*25/20*24/5</f>
        <v>1</v>
      </c>
      <c r="F25" s="137"/>
      <c r="G25" s="147"/>
      <c r="H25" s="148"/>
      <c r="I25" s="148"/>
      <c r="J25" s="148"/>
      <c r="K25" s="149"/>
      <c r="L25" s="135"/>
    </row>
    <row r="26" spans="2:12" ht="15.95" customHeight="1">
      <c r="B26" s="134"/>
      <c r="C26" s="143"/>
      <c r="D26" s="143"/>
      <c r="E26" s="143"/>
      <c r="F26" s="137"/>
      <c r="G26" s="664" t="s">
        <v>180</v>
      </c>
      <c r="H26" s="665"/>
      <c r="I26" s="665"/>
      <c r="J26" s="665"/>
      <c r="K26" s="666"/>
      <c r="L26" s="135"/>
    </row>
    <row r="27" spans="2:12" ht="15.95" customHeight="1">
      <c r="B27" s="134"/>
      <c r="C27" s="143"/>
      <c r="D27" s="143"/>
      <c r="E27" s="143"/>
      <c r="F27" s="137"/>
      <c r="G27" s="147"/>
      <c r="H27" s="148"/>
      <c r="I27" s="148"/>
      <c r="J27" s="148"/>
      <c r="K27" s="149"/>
      <c r="L27" s="135"/>
    </row>
    <row r="28" spans="2:12" ht="15.95" customHeight="1">
      <c r="B28" s="134"/>
      <c r="C28" s="143"/>
      <c r="D28" s="143"/>
      <c r="E28" s="143"/>
      <c r="F28" s="137"/>
      <c r="G28" s="147"/>
      <c r="H28" s="148"/>
      <c r="I28" s="148"/>
      <c r="J28" s="148"/>
      <c r="K28" s="149"/>
      <c r="L28" s="135"/>
    </row>
    <row r="29" spans="2:12" ht="15.95" customHeight="1">
      <c r="B29" s="134"/>
      <c r="C29" s="143"/>
      <c r="D29" s="143"/>
      <c r="E29" s="143"/>
      <c r="F29" s="137"/>
      <c r="G29" s="147"/>
      <c r="H29" s="148"/>
      <c r="I29" s="148"/>
      <c r="J29" s="148"/>
      <c r="K29" s="149"/>
      <c r="L29" s="135"/>
    </row>
    <row r="30" spans="2:12" ht="15.95" customHeight="1">
      <c r="B30" s="134"/>
      <c r="C30" s="143"/>
      <c r="D30" s="143"/>
      <c r="E30" s="143"/>
      <c r="F30" s="137"/>
      <c r="G30" s="151"/>
      <c r="H30" s="152"/>
      <c r="I30" s="152"/>
      <c r="J30" s="152"/>
      <c r="K30" s="153"/>
      <c r="L30" s="135"/>
    </row>
    <row r="31" spans="2:12" ht="15" customHeight="1">
      <c r="B31" s="154"/>
      <c r="C31" s="155"/>
      <c r="D31" s="155"/>
      <c r="E31" s="155"/>
      <c r="F31" s="156"/>
      <c r="G31" s="156"/>
      <c r="H31" s="156"/>
      <c r="I31" s="156"/>
      <c r="J31" s="156"/>
      <c r="K31" s="156"/>
      <c r="L31" s="157"/>
    </row>
  </sheetData>
  <mergeCells count="8">
    <mergeCell ref="G24:K24"/>
    <mergeCell ref="G26:K26"/>
    <mergeCell ref="B1:L2"/>
    <mergeCell ref="C4:E4"/>
    <mergeCell ref="G4:I4"/>
    <mergeCell ref="C18:E18"/>
    <mergeCell ref="G18:I18"/>
    <mergeCell ref="G22:K22"/>
  </mergeCells>
  <phoneticPr fontId="1" type="noConversion"/>
  <pageMargins left="0.98425196850393704" right="7.874015748031496E-2" top="0.6692913385826772" bottom="0.59055118110236215" header="0.5" footer="0.5"/>
  <pageSetup paperSize="9" scale="96" orientation="landscape" r:id="rId1"/>
  <headerFooter alignWithMargins="0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8">
    <tabColor rgb="FFFF0000"/>
  </sheetPr>
  <dimension ref="L160:M160"/>
  <sheetViews>
    <sheetView view="pageBreakPreview" zoomScaleNormal="130" zoomScaleSheetLayoutView="100" workbookViewId="0">
      <selection activeCell="O10" sqref="O10"/>
    </sheetView>
  </sheetViews>
  <sheetFormatPr defaultRowHeight="16.5"/>
  <cols>
    <col min="1" max="9" width="9" style="233"/>
    <col min="10" max="27" width="3.625" style="233" customWidth="1"/>
    <col min="28" max="16384" width="9" style="233"/>
  </cols>
  <sheetData>
    <row r="160" spans="12:13">
      <c r="L160" s="668"/>
      <c r="M160" s="668"/>
    </row>
  </sheetData>
  <mergeCells count="1">
    <mergeCell ref="L160:M160"/>
  </mergeCells>
  <phoneticPr fontId="88" type="noConversion"/>
  <printOptions horizontalCentered="1"/>
  <pageMargins left="0.70866141732283472" right="0.70866141732283472" top="0.74803149606299213" bottom="0.74803149606299213" header="0.31496062992125984" footer="0.31496062992125984"/>
  <pageSetup paperSize="9" orientation="portrait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9">
    <tabColor rgb="FFFF0000"/>
  </sheetPr>
  <dimension ref="I45:L247"/>
  <sheetViews>
    <sheetView view="pageBreakPreview" zoomScale="130" zoomScaleNormal="100" zoomScaleSheetLayoutView="130" workbookViewId="0">
      <selection activeCell="K7" sqref="K7"/>
    </sheetView>
  </sheetViews>
  <sheetFormatPr defaultRowHeight="16.5"/>
  <cols>
    <col min="1" max="16384" width="9" style="233"/>
  </cols>
  <sheetData>
    <row r="45" ht="15.75" customHeight="1"/>
    <row r="95" spans="10:10">
      <c r="J95" s="233" t="s">
        <v>326</v>
      </c>
    </row>
    <row r="112" spans="9:9">
      <c r="I112" s="233" t="s">
        <v>327</v>
      </c>
    </row>
    <row r="154" spans="10:12">
      <c r="J154" s="233">
        <v>1.5</v>
      </c>
      <c r="K154" s="233">
        <v>1.7</v>
      </c>
      <c r="L154" s="233">
        <f>(J154+K154)/2</f>
        <v>1.6</v>
      </c>
    </row>
    <row r="160" spans="10:12">
      <c r="J160" s="233">
        <v>1.1000000000000001</v>
      </c>
      <c r="K160" s="233">
        <v>1.2</v>
      </c>
      <c r="L160" s="233">
        <f>(J160+K160)/2</f>
        <v>1.1499999999999999</v>
      </c>
    </row>
    <row r="163" spans="11:11">
      <c r="K163" s="233">
        <f>1/1.15</f>
        <v>0.86956521739130443</v>
      </c>
    </row>
    <row r="247" spans="10:12">
      <c r="J247" s="233">
        <v>1.1000000000000001</v>
      </c>
      <c r="K247" s="233">
        <v>1.2</v>
      </c>
      <c r="L247" s="233">
        <f>(J247+K247)/2</f>
        <v>1.1499999999999999</v>
      </c>
    </row>
  </sheetData>
  <phoneticPr fontId="88" type="noConversion"/>
  <printOptions horizontalCentered="1"/>
  <pageMargins left="0.70866141732283472" right="0.70866141732283472" top="0.74803149606299213" bottom="0.74803149606299213" header="0.31496062992125984" footer="0.31496062992125984"/>
  <pageSetup paperSize="9" orientation="portrait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3">
    <tabColor rgb="FFFF0000"/>
  </sheetPr>
  <dimension ref="J151:O234"/>
  <sheetViews>
    <sheetView topLeftCell="A217" zoomScale="130" zoomScaleNormal="130" workbookViewId="0">
      <selection activeCell="K43" sqref="K43"/>
    </sheetView>
  </sheetViews>
  <sheetFormatPr defaultRowHeight="16.5"/>
  <cols>
    <col min="1" max="9" width="9" style="233"/>
    <col min="10" max="11" width="3.625" style="233" customWidth="1"/>
    <col min="12" max="12" width="5.5" style="233" customWidth="1"/>
    <col min="13" max="27" width="3.625" style="233" customWidth="1"/>
    <col min="28" max="16384" width="9" style="233"/>
  </cols>
  <sheetData>
    <row r="151" spans="10:13">
      <c r="L151" s="233">
        <v>1</v>
      </c>
    </row>
    <row r="152" spans="10:13">
      <c r="L152" s="233">
        <v>0.9</v>
      </c>
    </row>
    <row r="153" spans="10:13">
      <c r="L153" s="233">
        <f>L151/L152</f>
        <v>1.1111111111111112</v>
      </c>
    </row>
    <row r="160" spans="10:13">
      <c r="J160" s="233">
        <v>1.1000000000000001</v>
      </c>
      <c r="K160" s="233">
        <v>1.2</v>
      </c>
      <c r="L160" s="668">
        <f>(J160+K160)/2</f>
        <v>1.1499999999999999</v>
      </c>
      <c r="M160" s="668"/>
    </row>
    <row r="163" spans="10:12">
      <c r="K163" s="233">
        <f>1/1.15</f>
        <v>0.86956521739130443</v>
      </c>
    </row>
    <row r="165" spans="10:12">
      <c r="J165" s="233">
        <v>1.1000000000000001</v>
      </c>
      <c r="K165" s="233">
        <v>1.2</v>
      </c>
      <c r="L165" s="233">
        <f>J165+K165</f>
        <v>2.2999999999999998</v>
      </c>
    </row>
    <row r="166" spans="10:12">
      <c r="L166" s="315">
        <f>L165/2</f>
        <v>1.1499999999999999</v>
      </c>
    </row>
    <row r="233" spans="13:15">
      <c r="M233" s="233">
        <v>1.5</v>
      </c>
      <c r="N233" s="233">
        <v>1.7</v>
      </c>
      <c r="O233" s="233">
        <f>M233+N233</f>
        <v>3.2</v>
      </c>
    </row>
    <row r="234" spans="13:15">
      <c r="O234" s="233">
        <f>O233/2</f>
        <v>1.6</v>
      </c>
    </row>
  </sheetData>
  <mergeCells count="1">
    <mergeCell ref="L160:M160"/>
  </mergeCells>
  <phoneticPr fontId="130" type="noConversion"/>
  <printOptions horizontalCentered="1"/>
  <pageMargins left="0.70866141732283472" right="0.70866141732283472" top="0.74803149606299213" bottom="0.74803149606299213" header="0.31496062992125984" footer="0.31496062992125984"/>
  <pageSetup paperSize="9" orientation="portrait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5">
    <tabColor rgb="FFFF0000"/>
  </sheetPr>
  <dimension ref="I45:L247"/>
  <sheetViews>
    <sheetView topLeftCell="A169" workbookViewId="0">
      <selection activeCell="K188" sqref="K188"/>
    </sheetView>
  </sheetViews>
  <sheetFormatPr defaultRowHeight="16.5"/>
  <cols>
    <col min="1" max="16384" width="9" style="233"/>
  </cols>
  <sheetData>
    <row r="45" ht="15.75" customHeight="1"/>
    <row r="95" spans="10:10">
      <c r="J95" s="233" t="s">
        <v>326</v>
      </c>
    </row>
    <row r="112" spans="9:9">
      <c r="I112" s="233" t="s">
        <v>326</v>
      </c>
    </row>
    <row r="154" spans="10:12">
      <c r="J154" s="233">
        <v>1.5</v>
      </c>
      <c r="K154" s="233">
        <v>1.7</v>
      </c>
      <c r="L154" s="233">
        <f>(J154+K154)/2</f>
        <v>1.6</v>
      </c>
    </row>
    <row r="160" spans="10:12">
      <c r="J160" s="233">
        <v>1.1000000000000001</v>
      </c>
      <c r="K160" s="233">
        <v>1.2</v>
      </c>
      <c r="L160" s="233">
        <f>(J160+K160)/2</f>
        <v>1.1499999999999999</v>
      </c>
    </row>
    <row r="163" spans="11:11">
      <c r="K163" s="233">
        <f>1/1.15</f>
        <v>0.86956521739130443</v>
      </c>
    </row>
    <row r="247" spans="10:12">
      <c r="J247" s="233">
        <v>1.1000000000000001</v>
      </c>
      <c r="K247" s="233">
        <v>1.2</v>
      </c>
      <c r="L247" s="233">
        <f>(J247+K247)/2</f>
        <v>1.1499999999999999</v>
      </c>
    </row>
  </sheetData>
  <phoneticPr fontId="130" type="noConversion"/>
  <printOptions horizontalCentered="1"/>
  <pageMargins left="0.70866141732283472" right="0.70866141732283472" top="0.74803149606299213" bottom="0.74803149606299213" header="0.31496062992125984" footer="0.31496062992125984"/>
  <pageSetup paperSize="9" orientation="portrait" r:id="rId1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0000"/>
  </sheetPr>
  <dimension ref="K8:Q21"/>
  <sheetViews>
    <sheetView view="pageBreakPreview" zoomScaleNormal="100" zoomScaleSheetLayoutView="100" workbookViewId="0">
      <selection activeCell="K8" sqref="K8:Q21"/>
    </sheetView>
  </sheetViews>
  <sheetFormatPr defaultRowHeight="16.5"/>
  <sheetData>
    <row r="8" spans="11:17">
      <c r="K8" s="669" t="s">
        <v>522</v>
      </c>
      <c r="L8" s="670"/>
      <c r="M8" s="670"/>
      <c r="N8" s="670"/>
      <c r="O8" s="670"/>
      <c r="P8" s="670"/>
      <c r="Q8" s="670"/>
    </row>
    <row r="9" spans="11:17">
      <c r="K9" s="670"/>
      <c r="L9" s="670"/>
      <c r="M9" s="670"/>
      <c r="N9" s="670"/>
      <c r="O9" s="670"/>
      <c r="P9" s="670"/>
      <c r="Q9" s="670"/>
    </row>
    <row r="10" spans="11:17">
      <c r="K10" s="670"/>
      <c r="L10" s="670"/>
      <c r="M10" s="670"/>
      <c r="N10" s="670"/>
      <c r="O10" s="670"/>
      <c r="P10" s="670"/>
      <c r="Q10" s="670"/>
    </row>
    <row r="11" spans="11:17">
      <c r="K11" s="670"/>
      <c r="L11" s="670"/>
      <c r="M11" s="670"/>
      <c r="N11" s="670"/>
      <c r="O11" s="670"/>
      <c r="P11" s="670"/>
      <c r="Q11" s="670"/>
    </row>
    <row r="12" spans="11:17">
      <c r="K12" s="670"/>
      <c r="L12" s="670"/>
      <c r="M12" s="670"/>
      <c r="N12" s="670"/>
      <c r="O12" s="670"/>
      <c r="P12" s="670"/>
      <c r="Q12" s="670"/>
    </row>
    <row r="13" spans="11:17">
      <c r="K13" s="670"/>
      <c r="L13" s="670"/>
      <c r="M13" s="670"/>
      <c r="N13" s="670"/>
      <c r="O13" s="670"/>
      <c r="P13" s="670"/>
      <c r="Q13" s="670"/>
    </row>
    <row r="14" spans="11:17">
      <c r="K14" s="670"/>
      <c r="L14" s="670"/>
      <c r="M14" s="670"/>
      <c r="N14" s="670"/>
      <c r="O14" s="670"/>
      <c r="P14" s="670"/>
      <c r="Q14" s="670"/>
    </row>
    <row r="15" spans="11:17">
      <c r="K15" s="670"/>
      <c r="L15" s="670"/>
      <c r="M15" s="670"/>
      <c r="N15" s="670"/>
      <c r="O15" s="670"/>
      <c r="P15" s="670"/>
      <c r="Q15" s="670"/>
    </row>
    <row r="16" spans="11:17">
      <c r="K16" s="670"/>
      <c r="L16" s="670"/>
      <c r="M16" s="670"/>
      <c r="N16" s="670"/>
      <c r="O16" s="670"/>
      <c r="P16" s="670"/>
      <c r="Q16" s="670"/>
    </row>
    <row r="17" spans="11:17">
      <c r="K17" s="670"/>
      <c r="L17" s="670"/>
      <c r="M17" s="670"/>
      <c r="N17" s="670"/>
      <c r="O17" s="670"/>
      <c r="P17" s="670"/>
      <c r="Q17" s="670"/>
    </row>
    <row r="18" spans="11:17">
      <c r="K18" s="670"/>
      <c r="L18" s="670"/>
      <c r="M18" s="670"/>
      <c r="N18" s="670"/>
      <c r="O18" s="670"/>
      <c r="P18" s="670"/>
      <c r="Q18" s="670"/>
    </row>
    <row r="19" spans="11:17">
      <c r="K19" s="670"/>
      <c r="L19" s="670"/>
      <c r="M19" s="670"/>
      <c r="N19" s="670"/>
      <c r="O19" s="670"/>
      <c r="P19" s="670"/>
      <c r="Q19" s="670"/>
    </row>
    <row r="20" spans="11:17">
      <c r="K20" s="670"/>
      <c r="L20" s="670"/>
      <c r="M20" s="670"/>
      <c r="N20" s="670"/>
      <c r="O20" s="670"/>
      <c r="P20" s="670"/>
      <c r="Q20" s="670"/>
    </row>
    <row r="21" spans="11:17">
      <c r="K21" s="670"/>
      <c r="L21" s="670"/>
      <c r="M21" s="670"/>
      <c r="N21" s="670"/>
      <c r="O21" s="670"/>
      <c r="P21" s="670"/>
      <c r="Q21" s="670"/>
    </row>
  </sheetData>
  <mergeCells count="1">
    <mergeCell ref="K8:Q21"/>
  </mergeCells>
  <phoneticPr fontId="130" type="noConversion"/>
  <printOptions horizontalCentered="1"/>
  <pageMargins left="0.70866141732283472" right="0.70866141732283472" top="0.74803149606299213" bottom="0.74803149606299213" header="0.31496062992125984" footer="0.31496062992125984"/>
  <pageSetup paperSize="9" orientation="portrait" r:id="rId1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2"/>
  <dimension ref="A1:K17"/>
  <sheetViews>
    <sheetView workbookViewId="0">
      <selection sqref="A1:I2"/>
    </sheetView>
  </sheetViews>
  <sheetFormatPr defaultColWidth="9.125" defaultRowHeight="13.5"/>
  <cols>
    <col min="1" max="1" width="9.125" style="70" customWidth="1"/>
    <col min="2" max="3" width="21.875" style="70" customWidth="1"/>
    <col min="4" max="4" width="1.875" style="70" customWidth="1"/>
    <col min="5" max="5" width="3.625" style="70" customWidth="1"/>
    <col min="6" max="6" width="14.5" style="70" customWidth="1"/>
    <col min="7" max="7" width="10.875" style="70" customWidth="1"/>
    <col min="8" max="8" width="5.5" style="70" customWidth="1"/>
    <col min="9" max="9" width="14.5" style="70" customWidth="1"/>
    <col min="10" max="253" width="9" style="70" customWidth="1"/>
    <col min="254" max="254" width="0.625" style="70" customWidth="1"/>
    <col min="255" max="255" width="1.875" style="70" customWidth="1"/>
    <col min="256" max="16384" width="9.125" style="70"/>
  </cols>
  <sheetData>
    <row r="1" spans="1:11" ht="24.95" customHeight="1">
      <c r="A1" s="671" t="s">
        <v>49</v>
      </c>
      <c r="B1" s="671"/>
      <c r="C1" s="671"/>
      <c r="D1" s="671"/>
      <c r="E1" s="671"/>
      <c r="F1" s="671"/>
      <c r="G1" s="671"/>
      <c r="H1" s="671"/>
      <c r="I1" s="671"/>
      <c r="J1" s="69"/>
      <c r="K1" s="69"/>
    </row>
    <row r="2" spans="1:11" ht="9.9499999999999993" customHeight="1">
      <c r="A2" s="671"/>
      <c r="B2" s="671"/>
      <c r="C2" s="671"/>
      <c r="D2" s="671"/>
      <c r="E2" s="671"/>
      <c r="F2" s="671"/>
      <c r="G2" s="671"/>
      <c r="H2" s="671"/>
      <c r="I2" s="671"/>
    </row>
    <row r="3" spans="1:11" ht="27.95" customHeight="1">
      <c r="A3" s="675" t="s">
        <v>50</v>
      </c>
      <c r="B3" s="675"/>
      <c r="C3" s="675"/>
      <c r="D3" s="71"/>
      <c r="E3" s="675" t="s">
        <v>51</v>
      </c>
      <c r="F3" s="675"/>
      <c r="G3" s="675"/>
      <c r="H3" s="71"/>
      <c r="I3" s="71"/>
    </row>
    <row r="4" spans="1:11" ht="27.95" customHeight="1">
      <c r="A4" s="72" t="s">
        <v>52</v>
      </c>
      <c r="B4" s="73" t="s">
        <v>53</v>
      </c>
      <c r="C4" s="74" t="s">
        <v>54</v>
      </c>
      <c r="D4" s="71"/>
      <c r="E4" s="72" t="s">
        <v>19</v>
      </c>
      <c r="F4" s="73" t="s">
        <v>55</v>
      </c>
      <c r="G4" s="73" t="s">
        <v>42</v>
      </c>
      <c r="H4" s="73" t="s">
        <v>12</v>
      </c>
      <c r="I4" s="74" t="s">
        <v>15</v>
      </c>
    </row>
    <row r="5" spans="1:11" ht="27.95" customHeight="1">
      <c r="A5" s="75" t="s">
        <v>59</v>
      </c>
      <c r="B5" s="95">
        <v>1124.5</v>
      </c>
      <c r="C5" s="94" t="s">
        <v>81</v>
      </c>
      <c r="D5" s="71"/>
      <c r="E5" s="75">
        <v>1</v>
      </c>
      <c r="F5" s="62" t="s">
        <v>60</v>
      </c>
      <c r="G5" s="62" t="s">
        <v>17</v>
      </c>
      <c r="H5" s="62" t="s">
        <v>46</v>
      </c>
      <c r="I5" s="63">
        <v>1244</v>
      </c>
    </row>
    <row r="6" spans="1:11" ht="27.95" customHeight="1">
      <c r="A6" s="75" t="s">
        <v>17</v>
      </c>
      <c r="B6" s="62"/>
      <c r="C6" s="76" t="s">
        <v>17</v>
      </c>
      <c r="D6" s="71"/>
      <c r="E6" s="75">
        <v>2</v>
      </c>
      <c r="F6" s="62" t="s">
        <v>61</v>
      </c>
      <c r="G6" s="62" t="s">
        <v>17</v>
      </c>
      <c r="H6" s="62" t="s">
        <v>46</v>
      </c>
      <c r="I6" s="63">
        <v>1046</v>
      </c>
    </row>
    <row r="7" spans="1:11" ht="27.95" customHeight="1">
      <c r="A7" s="75"/>
      <c r="B7" s="62"/>
      <c r="C7" s="76"/>
      <c r="D7" s="71"/>
      <c r="E7" s="75">
        <v>5</v>
      </c>
      <c r="F7" s="62" t="s">
        <v>62</v>
      </c>
      <c r="G7" s="62"/>
      <c r="H7" s="62" t="s">
        <v>63</v>
      </c>
      <c r="I7" s="63">
        <v>0</v>
      </c>
    </row>
    <row r="8" spans="1:11" ht="27.95" customHeight="1">
      <c r="A8" s="75" t="s">
        <v>17</v>
      </c>
      <c r="B8" s="62"/>
      <c r="C8" s="76" t="s">
        <v>17</v>
      </c>
      <c r="D8" s="71"/>
      <c r="E8" s="75"/>
      <c r="F8" s="62"/>
      <c r="G8" s="62"/>
      <c r="H8" s="62"/>
      <c r="I8" s="76"/>
    </row>
    <row r="9" spans="1:11" ht="27.95" customHeight="1">
      <c r="A9" s="86"/>
      <c r="B9" s="87"/>
      <c r="C9" s="88"/>
      <c r="D9" s="71"/>
      <c r="E9" s="75"/>
      <c r="F9" s="62"/>
      <c r="G9" s="62"/>
      <c r="H9" s="62"/>
      <c r="I9" s="76"/>
    </row>
    <row r="10" spans="1:11" ht="27.95" customHeight="1">
      <c r="A10" s="78"/>
      <c r="B10" s="79"/>
      <c r="C10" s="80"/>
      <c r="D10" s="71"/>
      <c r="E10" s="89"/>
      <c r="F10" s="90"/>
      <c r="G10" s="90"/>
      <c r="H10" s="90"/>
      <c r="I10" s="91"/>
    </row>
    <row r="11" spans="1:11" ht="27.95" customHeight="1">
      <c r="A11" s="675" t="s">
        <v>56</v>
      </c>
      <c r="B11" s="675"/>
      <c r="C11" s="675"/>
      <c r="D11" s="71"/>
      <c r="E11" s="676" t="s">
        <v>57</v>
      </c>
      <c r="F11" s="676"/>
      <c r="G11" s="676"/>
      <c r="H11" s="71"/>
      <c r="I11" s="71"/>
    </row>
    <row r="12" spans="1:11" ht="27.95" customHeight="1">
      <c r="A12" s="72" t="s">
        <v>19</v>
      </c>
      <c r="B12" s="73" t="s">
        <v>56</v>
      </c>
      <c r="C12" s="74" t="s">
        <v>58</v>
      </c>
      <c r="D12" s="71"/>
      <c r="E12" s="72"/>
      <c r="F12" s="81"/>
      <c r="G12" s="81"/>
      <c r="H12" s="81"/>
      <c r="I12" s="82"/>
    </row>
    <row r="13" spans="1:11" ht="27.95" customHeight="1">
      <c r="A13" s="75">
        <v>1</v>
      </c>
      <c r="B13" s="62" t="s">
        <v>47</v>
      </c>
      <c r="C13" s="76">
        <f>1/8*16/12*25/20</f>
        <v>0.20833333333333331</v>
      </c>
      <c r="D13" s="71"/>
      <c r="E13" s="672" t="s">
        <v>64</v>
      </c>
      <c r="F13" s="673"/>
      <c r="G13" s="673"/>
      <c r="H13" s="673"/>
      <c r="I13" s="674"/>
    </row>
    <row r="14" spans="1:11" ht="27.95" customHeight="1">
      <c r="A14" s="75"/>
      <c r="B14" s="62"/>
      <c r="C14" s="76"/>
      <c r="D14" s="71"/>
      <c r="E14" s="672" t="s">
        <v>66</v>
      </c>
      <c r="F14" s="673"/>
      <c r="G14" s="673"/>
      <c r="H14" s="673"/>
      <c r="I14" s="674"/>
    </row>
    <row r="15" spans="1:11" ht="27.95" customHeight="1">
      <c r="A15" s="75"/>
      <c r="B15" s="62"/>
      <c r="C15" s="76"/>
      <c r="D15" s="71"/>
      <c r="E15" s="672" t="s">
        <v>65</v>
      </c>
      <c r="F15" s="673"/>
      <c r="G15" s="673"/>
      <c r="H15" s="673"/>
      <c r="I15" s="674"/>
    </row>
    <row r="16" spans="1:11" ht="27.95" customHeight="1">
      <c r="A16" s="86"/>
      <c r="B16" s="87"/>
      <c r="C16" s="88"/>
      <c r="D16" s="71"/>
      <c r="E16" s="77"/>
      <c r="F16" s="71"/>
      <c r="G16" s="71"/>
      <c r="H16" s="71"/>
      <c r="I16" s="83"/>
    </row>
    <row r="17" spans="1:9" ht="27.95" customHeight="1">
      <c r="A17" s="78"/>
      <c r="B17" s="79"/>
      <c r="C17" s="80"/>
      <c r="D17" s="71"/>
      <c r="E17" s="78"/>
      <c r="F17" s="84"/>
      <c r="G17" s="84"/>
      <c r="H17" s="84"/>
      <c r="I17" s="85"/>
    </row>
  </sheetData>
  <mergeCells count="8">
    <mergeCell ref="A1:I2"/>
    <mergeCell ref="E13:I13"/>
    <mergeCell ref="E14:I14"/>
    <mergeCell ref="E15:I15"/>
    <mergeCell ref="A11:C11"/>
    <mergeCell ref="E11:G11"/>
    <mergeCell ref="A3:C3"/>
    <mergeCell ref="E3:G3"/>
  </mergeCells>
  <phoneticPr fontId="1" type="noConversion"/>
  <printOptions horizontalCentered="1"/>
  <pageMargins left="0.47244094488188981" right="0.47244094488188981" top="0.59055118110236227" bottom="0.39370078740157483" header="0" footer="0"/>
  <pageSetup paperSize="9" scale="110" orientation="landscape" horizontalDpi="1200" verticalDpi="1200"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3"/>
  <dimension ref="A1:H20"/>
  <sheetViews>
    <sheetView workbookViewId="0">
      <selection sqref="A1:H2"/>
    </sheetView>
  </sheetViews>
  <sheetFormatPr defaultColWidth="0" defaultRowHeight="13.5"/>
  <cols>
    <col min="1" max="1" width="7.625" style="1" customWidth="1"/>
    <col min="2" max="3" width="22.5" style="1" customWidth="1"/>
    <col min="4" max="4" width="5.375" style="1" customWidth="1"/>
    <col min="5" max="7" width="13.75" style="1" customWidth="1"/>
    <col min="8" max="8" width="21.25" style="1" customWidth="1"/>
    <col min="9" max="246" width="9" style="1" customWidth="1"/>
    <col min="247" max="247" width="0.625" style="1" customWidth="1"/>
    <col min="248" max="248" width="7.625" style="1" customWidth="1"/>
    <col min="249" max="250" width="22.5" style="1" customWidth="1"/>
    <col min="251" max="251" width="5.375" style="1" customWidth="1"/>
    <col min="252" max="252" width="13.75" style="1" customWidth="1"/>
    <col min="253" max="16384" width="0" style="1" hidden="1"/>
  </cols>
  <sheetData>
    <row r="1" spans="1:8" ht="24.95" customHeight="1">
      <c r="A1" s="677" t="s">
        <v>32</v>
      </c>
      <c r="B1" s="677"/>
      <c r="C1" s="677"/>
      <c r="D1" s="677"/>
      <c r="E1" s="677"/>
      <c r="F1" s="677"/>
      <c r="G1" s="677"/>
      <c r="H1" s="677"/>
    </row>
    <row r="2" spans="1:8" ht="9.9499999999999993" customHeight="1">
      <c r="A2" s="678"/>
      <c r="B2" s="678"/>
      <c r="C2" s="678"/>
      <c r="D2" s="678"/>
      <c r="E2" s="678"/>
      <c r="F2" s="678"/>
      <c r="G2" s="678"/>
      <c r="H2" s="678"/>
    </row>
    <row r="3" spans="1:8" ht="27.95" customHeight="1">
      <c r="A3" s="3" t="s">
        <v>19</v>
      </c>
      <c r="B3" s="4" t="s">
        <v>20</v>
      </c>
      <c r="C3" s="4" t="s">
        <v>26</v>
      </c>
      <c r="D3" s="4" t="s">
        <v>12</v>
      </c>
      <c r="E3" s="4" t="s">
        <v>27</v>
      </c>
      <c r="F3" s="4" t="s">
        <v>31</v>
      </c>
      <c r="G3" s="4" t="s">
        <v>28</v>
      </c>
      <c r="H3" s="5" t="s">
        <v>29</v>
      </c>
    </row>
    <row r="4" spans="1:8" ht="27.95" customHeight="1">
      <c r="A4" s="8">
        <v>1</v>
      </c>
      <c r="B4" s="10" t="s">
        <v>79</v>
      </c>
      <c r="C4" s="11" t="s">
        <v>17</v>
      </c>
      <c r="D4" s="12" t="s">
        <v>30</v>
      </c>
      <c r="E4" s="21">
        <v>212637</v>
      </c>
      <c r="F4" s="21"/>
      <c r="G4" s="21">
        <f>E4</f>
        <v>212637</v>
      </c>
      <c r="H4" s="6" t="s">
        <v>80</v>
      </c>
    </row>
    <row r="5" spans="1:8" ht="27.95" customHeight="1">
      <c r="A5" s="9"/>
      <c r="B5" s="13"/>
      <c r="C5" s="14"/>
      <c r="D5" s="15"/>
      <c r="E5" s="22"/>
      <c r="F5" s="22"/>
      <c r="G5" s="22"/>
      <c r="H5" s="7"/>
    </row>
    <row r="6" spans="1:8" ht="27.95" customHeight="1">
      <c r="A6" s="9"/>
      <c r="B6" s="13"/>
      <c r="C6" s="14"/>
      <c r="D6" s="15"/>
      <c r="E6" s="22"/>
      <c r="F6" s="22"/>
      <c r="G6" s="22"/>
      <c r="H6" s="7"/>
    </row>
    <row r="7" spans="1:8" ht="27.95" customHeight="1">
      <c r="A7" s="9"/>
      <c r="B7" s="13"/>
      <c r="C7" s="14"/>
      <c r="D7" s="15"/>
      <c r="E7" s="22"/>
      <c r="F7" s="22"/>
      <c r="G7" s="22"/>
      <c r="H7" s="7"/>
    </row>
    <row r="8" spans="1:8" ht="27.95" customHeight="1">
      <c r="A8" s="9"/>
      <c r="B8" s="13"/>
      <c r="C8" s="14"/>
      <c r="D8" s="15"/>
      <c r="E8" s="22"/>
      <c r="F8" s="22"/>
      <c r="G8" s="22"/>
      <c r="H8" s="7"/>
    </row>
    <row r="9" spans="1:8" ht="27.95" customHeight="1">
      <c r="A9" s="9"/>
      <c r="B9" s="13"/>
      <c r="C9" s="14"/>
      <c r="D9" s="15"/>
      <c r="E9" s="22"/>
      <c r="F9" s="22"/>
      <c r="G9" s="22"/>
      <c r="H9" s="7"/>
    </row>
    <row r="10" spans="1:8" ht="27.95" customHeight="1">
      <c r="A10" s="9"/>
      <c r="B10" s="13"/>
      <c r="C10" s="14"/>
      <c r="D10" s="15"/>
      <c r="E10" s="22"/>
      <c r="F10" s="22"/>
      <c r="G10" s="22"/>
      <c r="H10" s="7"/>
    </row>
    <row r="11" spans="1:8" ht="27.95" customHeight="1">
      <c r="A11" s="9"/>
      <c r="B11" s="13"/>
      <c r="C11" s="14"/>
      <c r="D11" s="15"/>
      <c r="E11" s="22"/>
      <c r="F11" s="22"/>
      <c r="G11" s="22"/>
      <c r="H11" s="7"/>
    </row>
    <row r="12" spans="1:8" ht="27.95" customHeight="1">
      <c r="A12" s="9"/>
      <c r="B12" s="13"/>
      <c r="C12" s="14"/>
      <c r="D12" s="15"/>
      <c r="E12" s="22"/>
      <c r="F12" s="22"/>
      <c r="G12" s="22"/>
      <c r="H12" s="7"/>
    </row>
    <row r="13" spans="1:8" ht="27.95" customHeight="1">
      <c r="A13" s="9"/>
      <c r="B13" s="13"/>
      <c r="C13" s="14"/>
      <c r="D13" s="15"/>
      <c r="E13" s="22"/>
      <c r="F13" s="22"/>
      <c r="G13" s="22"/>
      <c r="H13" s="7"/>
    </row>
    <row r="14" spans="1:8" ht="27.95" customHeight="1">
      <c r="A14" s="9"/>
      <c r="B14" s="13"/>
      <c r="C14" s="14"/>
      <c r="D14" s="15"/>
      <c r="E14" s="22"/>
      <c r="F14" s="22"/>
      <c r="G14" s="22"/>
      <c r="H14" s="7"/>
    </row>
    <row r="15" spans="1:8" ht="27.95" customHeight="1">
      <c r="A15" s="9"/>
      <c r="B15" s="13"/>
      <c r="C15" s="14"/>
      <c r="D15" s="15"/>
      <c r="E15" s="22"/>
      <c r="F15" s="22"/>
      <c r="G15" s="22"/>
      <c r="H15" s="7"/>
    </row>
    <row r="16" spans="1:8" ht="27.95" customHeight="1">
      <c r="A16" s="9"/>
      <c r="B16" s="13"/>
      <c r="C16" s="14"/>
      <c r="D16" s="15"/>
      <c r="E16" s="22"/>
      <c r="F16" s="22"/>
      <c r="G16" s="22"/>
      <c r="H16" s="7"/>
    </row>
    <row r="17" spans="1:8" ht="27.95" customHeight="1">
      <c r="A17" s="9"/>
      <c r="B17" s="13"/>
      <c r="C17" s="14"/>
      <c r="D17" s="15"/>
      <c r="E17" s="22"/>
      <c r="F17" s="22"/>
      <c r="G17" s="22"/>
      <c r="H17" s="7"/>
    </row>
    <row r="18" spans="1:8" ht="27.95" customHeight="1">
      <c r="A18" s="9"/>
      <c r="B18" s="13"/>
      <c r="C18" s="14"/>
      <c r="D18" s="15"/>
      <c r="E18" s="22"/>
      <c r="F18" s="22"/>
      <c r="G18" s="22"/>
      <c r="H18" s="7"/>
    </row>
    <row r="19" spans="1:8" ht="27.95" customHeight="1">
      <c r="A19" s="16"/>
      <c r="B19" s="17"/>
      <c r="C19" s="18"/>
      <c r="D19" s="19"/>
      <c r="E19" s="23"/>
      <c r="F19" s="23"/>
      <c r="G19" s="23"/>
      <c r="H19" s="20"/>
    </row>
    <row r="20" spans="1:8">
      <c r="A20" s="2"/>
      <c r="B20" s="2"/>
      <c r="C20" s="2"/>
      <c r="D20" s="2"/>
      <c r="E20" s="2"/>
      <c r="F20" s="2"/>
      <c r="G20" s="2"/>
      <c r="H20" s="2"/>
    </row>
  </sheetData>
  <mergeCells count="1">
    <mergeCell ref="A1:H2"/>
  </mergeCells>
  <phoneticPr fontId="1" type="noConversion"/>
  <printOptions horizontalCentered="1"/>
  <pageMargins left="0.47244094488188981" right="0.47244094488188981" top="0.59055118110236227" bottom="0.39370078740157483" header="0" footer="0"/>
  <pageSetup paperSize="9" orientation="landscape" horizontalDpi="1200" verticalDpi="1200" r:id="rId1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5">
    <tabColor rgb="FFFF0000"/>
  </sheetPr>
  <dimension ref="B1:Z32"/>
  <sheetViews>
    <sheetView view="pageBreakPreview" zoomScale="85" zoomScaleNormal="100" zoomScaleSheetLayoutView="85" workbookViewId="0">
      <selection activeCell="F21" sqref="F21"/>
    </sheetView>
  </sheetViews>
  <sheetFormatPr defaultRowHeight="12.75"/>
  <cols>
    <col min="1" max="1" width="0.625" style="158" customWidth="1"/>
    <col min="2" max="2" width="6.25" style="158" customWidth="1"/>
    <col min="3" max="3" width="28" style="158" customWidth="1"/>
    <col min="4" max="4" width="30.125" style="158" customWidth="1"/>
    <col min="5" max="5" width="6.875" style="158" customWidth="1"/>
    <col min="6" max="6" width="16.875" style="158" customWidth="1"/>
    <col min="7" max="7" width="16.875" style="172" customWidth="1"/>
    <col min="8" max="16384" width="9" style="158"/>
  </cols>
  <sheetData>
    <row r="1" spans="2:26" ht="24.95" customHeight="1">
      <c r="B1" s="679" t="s">
        <v>181</v>
      </c>
      <c r="C1" s="679"/>
      <c r="D1" s="679"/>
      <c r="E1" s="679"/>
      <c r="F1" s="679"/>
      <c r="G1" s="679"/>
    </row>
    <row r="2" spans="2:26" ht="9.9499999999999993" customHeight="1">
      <c r="B2" s="680"/>
      <c r="C2" s="680"/>
      <c r="D2" s="680"/>
      <c r="E2" s="680"/>
      <c r="F2" s="680"/>
      <c r="G2" s="680"/>
    </row>
    <row r="3" spans="2:26" ht="27.95" customHeight="1">
      <c r="B3" s="159" t="s">
        <v>19</v>
      </c>
      <c r="C3" s="160" t="s">
        <v>20</v>
      </c>
      <c r="D3" s="160" t="s">
        <v>26</v>
      </c>
      <c r="E3" s="160" t="s">
        <v>12</v>
      </c>
      <c r="F3" s="160" t="s">
        <v>28</v>
      </c>
      <c r="G3" s="161" t="s">
        <v>29</v>
      </c>
    </row>
    <row r="4" spans="2:26" ht="22.35" customHeight="1">
      <c r="B4" s="162" t="s">
        <v>169</v>
      </c>
      <c r="C4" s="163" t="s">
        <v>182</v>
      </c>
      <c r="D4" s="163" t="s">
        <v>17</v>
      </c>
      <c r="E4" s="164" t="s">
        <v>30</v>
      </c>
      <c r="F4" s="173">
        <v>209949</v>
      </c>
      <c r="G4" s="165" t="s">
        <v>230</v>
      </c>
      <c r="Z4" s="166"/>
    </row>
    <row r="5" spans="2:26" ht="22.35" customHeight="1">
      <c r="B5" s="162" t="s">
        <v>170</v>
      </c>
      <c r="C5" s="163" t="s">
        <v>183</v>
      </c>
      <c r="D5" s="163" t="s">
        <v>17</v>
      </c>
      <c r="E5" s="164" t="s">
        <v>30</v>
      </c>
      <c r="F5" s="173">
        <v>167081</v>
      </c>
      <c r="G5" s="165" t="s">
        <v>230</v>
      </c>
      <c r="Z5" s="166"/>
    </row>
    <row r="6" spans="2:26" ht="22.35" customHeight="1">
      <c r="B6" s="162" t="s">
        <v>173</v>
      </c>
      <c r="C6" s="163" t="s">
        <v>184</v>
      </c>
      <c r="D6" s="163" t="s">
        <v>17</v>
      </c>
      <c r="E6" s="164" t="s">
        <v>30</v>
      </c>
      <c r="F6" s="173">
        <v>219321</v>
      </c>
      <c r="G6" s="165" t="s">
        <v>230</v>
      </c>
      <c r="Z6" s="166"/>
    </row>
    <row r="7" spans="2:26" ht="22.35" customHeight="1">
      <c r="B7" s="162" t="s">
        <v>175</v>
      </c>
      <c r="C7" s="163" t="s">
        <v>185</v>
      </c>
      <c r="D7" s="163" t="s">
        <v>17</v>
      </c>
      <c r="E7" s="164" t="s">
        <v>30</v>
      </c>
      <c r="F7" s="173">
        <v>178077</v>
      </c>
      <c r="G7" s="165" t="s">
        <v>230</v>
      </c>
      <c r="Z7" s="166"/>
    </row>
    <row r="8" spans="2:26" ht="22.35" customHeight="1">
      <c r="B8" s="162" t="s">
        <v>178</v>
      </c>
      <c r="C8" s="163" t="s">
        <v>186</v>
      </c>
      <c r="D8" s="163" t="s">
        <v>17</v>
      </c>
      <c r="E8" s="164" t="s">
        <v>30</v>
      </c>
      <c r="F8" s="173">
        <v>282352</v>
      </c>
      <c r="G8" s="165" t="s">
        <v>230</v>
      </c>
      <c r="Z8" s="166"/>
    </row>
    <row r="9" spans="2:26" ht="22.35" customHeight="1">
      <c r="B9" s="162" t="s">
        <v>187</v>
      </c>
      <c r="C9" s="163" t="s">
        <v>188</v>
      </c>
      <c r="D9" s="163" t="s">
        <v>17</v>
      </c>
      <c r="E9" s="164" t="s">
        <v>30</v>
      </c>
      <c r="F9" s="173">
        <v>275108</v>
      </c>
      <c r="G9" s="165" t="s">
        <v>230</v>
      </c>
      <c r="Z9" s="166"/>
    </row>
    <row r="10" spans="2:26" ht="22.35" customHeight="1">
      <c r="B10" s="162" t="s">
        <v>189</v>
      </c>
      <c r="C10" s="163" t="s">
        <v>190</v>
      </c>
      <c r="D10" s="163" t="s">
        <v>17</v>
      </c>
      <c r="E10" s="164" t="s">
        <v>30</v>
      </c>
      <c r="F10" s="173">
        <v>261934</v>
      </c>
      <c r="G10" s="165" t="s">
        <v>230</v>
      </c>
      <c r="Z10" s="166"/>
    </row>
    <row r="11" spans="2:26" ht="22.35" customHeight="1">
      <c r="B11" s="162" t="s">
        <v>191</v>
      </c>
      <c r="C11" s="163" t="s">
        <v>192</v>
      </c>
      <c r="D11" s="163" t="s">
        <v>17</v>
      </c>
      <c r="E11" s="164" t="s">
        <v>30</v>
      </c>
      <c r="F11" s="173">
        <v>237480</v>
      </c>
      <c r="G11" s="165" t="s">
        <v>230</v>
      </c>
      <c r="Z11" s="166"/>
    </row>
    <row r="12" spans="2:26" ht="22.35" customHeight="1">
      <c r="B12" s="162" t="s">
        <v>193</v>
      </c>
      <c r="C12" s="163" t="s">
        <v>194</v>
      </c>
      <c r="D12" s="163" t="s">
        <v>17</v>
      </c>
      <c r="E12" s="164" t="s">
        <v>30</v>
      </c>
      <c r="F12" s="173">
        <v>247269</v>
      </c>
      <c r="G12" s="165" t="s">
        <v>230</v>
      </c>
      <c r="Z12" s="166"/>
    </row>
    <row r="13" spans="2:26" ht="22.35" customHeight="1">
      <c r="B13" s="162" t="s">
        <v>195</v>
      </c>
      <c r="C13" s="163" t="s">
        <v>196</v>
      </c>
      <c r="D13" s="163" t="s">
        <v>17</v>
      </c>
      <c r="E13" s="164" t="s">
        <v>30</v>
      </c>
      <c r="F13" s="173">
        <v>270724</v>
      </c>
      <c r="G13" s="165" t="s">
        <v>230</v>
      </c>
      <c r="Z13" s="166"/>
    </row>
    <row r="14" spans="2:26" ht="22.35" customHeight="1">
      <c r="B14" s="162" t="s">
        <v>197</v>
      </c>
      <c r="C14" s="163" t="s">
        <v>198</v>
      </c>
      <c r="D14" s="163" t="s">
        <v>17</v>
      </c>
      <c r="E14" s="164" t="s">
        <v>30</v>
      </c>
      <c r="F14" s="173">
        <v>264080</v>
      </c>
      <c r="G14" s="165" t="s">
        <v>230</v>
      </c>
      <c r="Z14" s="166"/>
    </row>
    <row r="15" spans="2:26" ht="22.35" customHeight="1">
      <c r="B15" s="162" t="s">
        <v>199</v>
      </c>
      <c r="C15" s="163" t="s">
        <v>200</v>
      </c>
      <c r="D15" s="163" t="s">
        <v>17</v>
      </c>
      <c r="E15" s="164" t="s">
        <v>30</v>
      </c>
      <c r="F15" s="173">
        <v>221816</v>
      </c>
      <c r="G15" s="165" t="s">
        <v>230</v>
      </c>
      <c r="Z15" s="166"/>
    </row>
    <row r="16" spans="2:26" ht="22.35" customHeight="1">
      <c r="B16" s="162" t="s">
        <v>201</v>
      </c>
      <c r="C16" s="163" t="s">
        <v>202</v>
      </c>
      <c r="D16" s="163" t="s">
        <v>17</v>
      </c>
      <c r="E16" s="164" t="s">
        <v>30</v>
      </c>
      <c r="F16" s="173">
        <v>212500</v>
      </c>
      <c r="G16" s="165" t="s">
        <v>230</v>
      </c>
      <c r="Z16" s="166"/>
    </row>
    <row r="17" spans="2:26" ht="22.35" customHeight="1">
      <c r="B17" s="162" t="s">
        <v>203</v>
      </c>
      <c r="C17" s="163" t="s">
        <v>204</v>
      </c>
      <c r="D17" s="163" t="s">
        <v>17</v>
      </c>
      <c r="E17" s="164" t="s">
        <v>30</v>
      </c>
      <c r="F17" s="173">
        <v>211355</v>
      </c>
      <c r="G17" s="165" t="s">
        <v>230</v>
      </c>
      <c r="Z17" s="166"/>
    </row>
    <row r="18" spans="2:26" ht="22.35" customHeight="1">
      <c r="B18" s="162" t="s">
        <v>205</v>
      </c>
      <c r="C18" s="163" t="s">
        <v>206</v>
      </c>
      <c r="D18" s="163" t="s">
        <v>17</v>
      </c>
      <c r="E18" s="164" t="s">
        <v>30</v>
      </c>
      <c r="F18" s="173">
        <v>266931</v>
      </c>
      <c r="G18" s="165" t="s">
        <v>230</v>
      </c>
      <c r="Z18" s="166"/>
    </row>
    <row r="19" spans="2:26" ht="22.35" customHeight="1">
      <c r="B19" s="162" t="s">
        <v>207</v>
      </c>
      <c r="C19" s="163" t="s">
        <v>208</v>
      </c>
      <c r="D19" s="163" t="s">
        <v>17</v>
      </c>
      <c r="E19" s="164" t="s">
        <v>30</v>
      </c>
      <c r="F19" s="173">
        <v>279269</v>
      </c>
      <c r="G19" s="165" t="s">
        <v>230</v>
      </c>
      <c r="Z19" s="166"/>
    </row>
    <row r="20" spans="2:26" ht="22.35" customHeight="1">
      <c r="B20" s="162" t="s">
        <v>209</v>
      </c>
      <c r="C20" s="163" t="s">
        <v>210</v>
      </c>
      <c r="D20" s="163" t="s">
        <v>17</v>
      </c>
      <c r="E20" s="164" t="s">
        <v>30</v>
      </c>
      <c r="F20" s="173">
        <v>256854</v>
      </c>
      <c r="G20" s="165" t="s">
        <v>230</v>
      </c>
      <c r="Z20" s="166"/>
    </row>
    <row r="21" spans="2:26" ht="22.35" customHeight="1">
      <c r="B21" s="162" t="s">
        <v>211</v>
      </c>
      <c r="C21" s="163" t="s">
        <v>212</v>
      </c>
      <c r="D21" s="163" t="s">
        <v>17</v>
      </c>
      <c r="E21" s="164" t="s">
        <v>30</v>
      </c>
      <c r="F21" s="173">
        <v>222504</v>
      </c>
      <c r="G21" s="165" t="s">
        <v>230</v>
      </c>
      <c r="Z21" s="166"/>
    </row>
    <row r="22" spans="2:26" ht="22.35" customHeight="1">
      <c r="B22" s="162" t="s">
        <v>213</v>
      </c>
      <c r="C22" s="163" t="s">
        <v>214</v>
      </c>
      <c r="D22" s="163" t="s">
        <v>17</v>
      </c>
      <c r="E22" s="164" t="s">
        <v>30</v>
      </c>
      <c r="F22" s="173">
        <v>248510</v>
      </c>
      <c r="G22" s="165" t="s">
        <v>230</v>
      </c>
      <c r="Z22" s="166"/>
    </row>
    <row r="23" spans="2:26" ht="22.35" customHeight="1">
      <c r="B23" s="162" t="s">
        <v>215</v>
      </c>
      <c r="C23" s="163" t="s">
        <v>78</v>
      </c>
      <c r="D23" s="163" t="s">
        <v>17</v>
      </c>
      <c r="E23" s="164" t="s">
        <v>30</v>
      </c>
      <c r="F23" s="173">
        <v>272996</v>
      </c>
      <c r="G23" s="165" t="s">
        <v>230</v>
      </c>
      <c r="Z23" s="166"/>
    </row>
    <row r="24" spans="2:26" ht="22.35" customHeight="1">
      <c r="B24" s="162" t="s">
        <v>216</v>
      </c>
      <c r="C24" s="163" t="s">
        <v>217</v>
      </c>
      <c r="D24" s="163" t="s">
        <v>17</v>
      </c>
      <c r="E24" s="164" t="s">
        <v>30</v>
      </c>
      <c r="F24" s="173">
        <v>233960</v>
      </c>
      <c r="G24" s="165" t="s">
        <v>230</v>
      </c>
      <c r="Z24" s="166"/>
    </row>
    <row r="25" spans="2:26" ht="22.35" customHeight="1">
      <c r="B25" s="162" t="s">
        <v>218</v>
      </c>
      <c r="C25" s="163" t="s">
        <v>219</v>
      </c>
      <c r="D25" s="163" t="s">
        <v>17</v>
      </c>
      <c r="E25" s="164" t="s">
        <v>30</v>
      </c>
      <c r="F25" s="173">
        <v>167059</v>
      </c>
      <c r="G25" s="165" t="s">
        <v>230</v>
      </c>
      <c r="Z25" s="166"/>
    </row>
    <row r="26" spans="2:26" ht="22.35" customHeight="1">
      <c r="B26" s="162" t="s">
        <v>161</v>
      </c>
      <c r="C26" s="163" t="s">
        <v>220</v>
      </c>
      <c r="D26" s="163" t="s">
        <v>17</v>
      </c>
      <c r="E26" s="164" t="s">
        <v>30</v>
      </c>
      <c r="F26" s="173">
        <v>242281</v>
      </c>
      <c r="G26" s="165" t="s">
        <v>230</v>
      </c>
      <c r="Z26" s="166"/>
    </row>
    <row r="27" spans="2:26" ht="22.35" customHeight="1">
      <c r="B27" s="162" t="s">
        <v>164</v>
      </c>
      <c r="C27" s="163" t="s">
        <v>221</v>
      </c>
      <c r="D27" s="163" t="s">
        <v>17</v>
      </c>
      <c r="E27" s="164" t="s">
        <v>30</v>
      </c>
      <c r="F27" s="173">
        <v>318247</v>
      </c>
      <c r="G27" s="165" t="s">
        <v>230</v>
      </c>
      <c r="Z27" s="166"/>
    </row>
    <row r="28" spans="2:26" ht="22.35" customHeight="1">
      <c r="B28" s="162" t="s">
        <v>222</v>
      </c>
      <c r="C28" s="163" t="s">
        <v>223</v>
      </c>
      <c r="D28" s="163" t="s">
        <v>17</v>
      </c>
      <c r="E28" s="164" t="s">
        <v>30</v>
      </c>
      <c r="F28" s="173">
        <v>192704</v>
      </c>
      <c r="G28" s="165" t="s">
        <v>230</v>
      </c>
      <c r="Z28" s="166"/>
    </row>
    <row r="29" spans="2:26" ht="22.35" customHeight="1">
      <c r="B29" s="162" t="s">
        <v>224</v>
      </c>
      <c r="C29" s="163" t="s">
        <v>225</v>
      </c>
      <c r="D29" s="163" t="s">
        <v>17</v>
      </c>
      <c r="E29" s="164" t="s">
        <v>30</v>
      </c>
      <c r="F29" s="173">
        <v>262536</v>
      </c>
      <c r="G29" s="165" t="s">
        <v>230</v>
      </c>
      <c r="Z29" s="166"/>
    </row>
    <row r="30" spans="2:26" ht="22.35" customHeight="1">
      <c r="B30" s="162" t="s">
        <v>226</v>
      </c>
      <c r="C30" s="163" t="s">
        <v>227</v>
      </c>
      <c r="D30" s="163" t="s">
        <v>228</v>
      </c>
      <c r="E30" s="164" t="s">
        <v>30</v>
      </c>
      <c r="F30" s="173">
        <v>173658</v>
      </c>
      <c r="G30" s="165" t="s">
        <v>230</v>
      </c>
      <c r="Z30" s="166"/>
    </row>
    <row r="31" spans="2:26" ht="22.35" customHeight="1">
      <c r="B31" s="167">
        <v>28</v>
      </c>
      <c r="C31" s="168" t="s">
        <v>229</v>
      </c>
      <c r="D31" s="168" t="s">
        <v>17</v>
      </c>
      <c r="E31" s="169" t="s">
        <v>30</v>
      </c>
      <c r="F31" s="174">
        <v>221816</v>
      </c>
      <c r="G31" s="569" t="s">
        <v>230</v>
      </c>
      <c r="Z31" s="166"/>
    </row>
    <row r="32" spans="2:26">
      <c r="B32" s="170"/>
      <c r="C32" s="170"/>
      <c r="D32" s="170"/>
      <c r="E32" s="170"/>
      <c r="F32" s="170"/>
      <c r="G32" s="171"/>
    </row>
  </sheetData>
  <mergeCells count="1">
    <mergeCell ref="B1:G2"/>
  </mergeCells>
  <phoneticPr fontId="1" type="noConversion"/>
  <pageMargins left="0.38" right="7.874015748031496E-2" top="0.94488188976377963" bottom="0.59055118110236215" header="0.5" footer="0.5"/>
  <pageSetup paperSize="9" scale="80" orientation="portrait" r:id="rId1"/>
  <headerFooter alignWithMargins="0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2">
    <tabColor rgb="FFFF0000"/>
  </sheetPr>
  <dimension ref="A1:BC148"/>
  <sheetViews>
    <sheetView workbookViewId="0">
      <selection activeCell="O55" sqref="O55"/>
    </sheetView>
  </sheetViews>
  <sheetFormatPr defaultRowHeight="16.5"/>
  <cols>
    <col min="1" max="1" width="4.625" style="96" customWidth="1"/>
    <col min="2" max="3" width="9" style="96"/>
    <col min="4" max="4" width="9" style="96" customWidth="1"/>
    <col min="5" max="10" width="9" style="96"/>
    <col min="11" max="11" width="9" style="96" customWidth="1"/>
    <col min="12" max="16" width="9" style="96"/>
    <col min="17" max="17" width="11.375" style="108" customWidth="1"/>
    <col min="18" max="18" width="10.875" style="108" customWidth="1"/>
    <col min="19" max="19" width="9" style="108"/>
    <col min="20" max="20" width="3.375" style="108" customWidth="1"/>
    <col min="21" max="21" width="5.5" style="108" customWidth="1"/>
    <col min="22" max="22" width="3.75" style="108" customWidth="1"/>
    <col min="23" max="55" width="9" style="108"/>
    <col min="56" max="16384" width="9" style="96"/>
  </cols>
  <sheetData>
    <row r="1" spans="1:30" ht="16.5" customHeight="1">
      <c r="A1" s="698" t="s">
        <v>83</v>
      </c>
      <c r="B1" s="698"/>
      <c r="C1" s="698"/>
      <c r="D1" s="698"/>
      <c r="E1" s="698"/>
      <c r="F1" s="698"/>
      <c r="G1" s="698"/>
      <c r="H1" s="698"/>
      <c r="I1" s="698"/>
      <c r="J1" s="698"/>
      <c r="K1" s="698"/>
      <c r="L1" s="698"/>
      <c r="M1" s="698"/>
      <c r="N1" s="698"/>
      <c r="O1" s="698"/>
      <c r="P1" s="698"/>
      <c r="Q1" s="698"/>
      <c r="R1" s="122"/>
      <c r="S1" s="122"/>
      <c r="T1" s="122"/>
      <c r="U1" s="122"/>
    </row>
    <row r="2" spans="1:30" ht="26.25" customHeight="1">
      <c r="A2" s="698"/>
      <c r="B2" s="698"/>
      <c r="C2" s="698"/>
      <c r="D2" s="698"/>
      <c r="E2" s="698"/>
      <c r="F2" s="698"/>
      <c r="G2" s="698"/>
      <c r="H2" s="698"/>
      <c r="I2" s="698"/>
      <c r="J2" s="698"/>
      <c r="K2" s="698"/>
      <c r="L2" s="698"/>
      <c r="M2" s="698"/>
      <c r="N2" s="698"/>
      <c r="O2" s="698"/>
      <c r="P2" s="698"/>
      <c r="Q2" s="698"/>
      <c r="R2" s="122"/>
      <c r="S2" s="122"/>
      <c r="T2" s="122"/>
      <c r="U2" s="122"/>
    </row>
    <row r="3" spans="1:30" ht="24.75" customHeight="1">
      <c r="A3" s="102" t="s">
        <v>391</v>
      </c>
      <c r="B3" s="97"/>
      <c r="C3" s="97"/>
      <c r="D3" s="97"/>
      <c r="E3" s="97"/>
      <c r="F3" s="97"/>
      <c r="G3" s="97"/>
      <c r="H3" s="97"/>
      <c r="T3" s="123"/>
      <c r="U3" s="699" t="s">
        <v>84</v>
      </c>
      <c r="V3" s="699"/>
      <c r="W3" s="699"/>
      <c r="X3" s="699"/>
      <c r="Y3" s="699"/>
      <c r="Z3" s="699"/>
      <c r="AA3" s="699"/>
      <c r="AB3" s="123" t="s">
        <v>85</v>
      </c>
      <c r="AC3" s="123" t="s">
        <v>86</v>
      </c>
      <c r="AD3" s="124"/>
    </row>
    <row r="4" spans="1:30">
      <c r="A4" s="98"/>
      <c r="B4" s="97"/>
      <c r="C4" s="97"/>
      <c r="D4" s="97"/>
      <c r="E4" s="97"/>
      <c r="F4" s="97"/>
      <c r="G4" s="97"/>
      <c r="H4" s="97"/>
      <c r="T4" s="123">
        <v>1</v>
      </c>
      <c r="U4" s="124" t="s">
        <v>87</v>
      </c>
      <c r="V4" s="124"/>
      <c r="W4" s="124"/>
      <c r="X4" s="124"/>
      <c r="Y4" s="124"/>
      <c r="Z4" s="124"/>
      <c r="AA4" s="124"/>
      <c r="AB4" s="124">
        <v>7</v>
      </c>
      <c r="AC4" s="124">
        <v>8</v>
      </c>
      <c r="AD4" s="124"/>
    </row>
    <row r="5" spans="1:30">
      <c r="A5" s="97"/>
      <c r="B5" s="97"/>
      <c r="C5" s="97"/>
      <c r="D5" s="97"/>
      <c r="E5" s="97"/>
      <c r="F5" s="97"/>
      <c r="G5" s="97"/>
      <c r="H5" s="97"/>
      <c r="T5" s="123">
        <v>2</v>
      </c>
      <c r="U5" s="124" t="s">
        <v>88</v>
      </c>
      <c r="V5" s="124"/>
      <c r="W5" s="124"/>
      <c r="X5" s="124"/>
      <c r="Y5" s="124"/>
      <c r="Z5" s="124"/>
      <c r="AA5" s="124"/>
      <c r="AB5" s="124">
        <v>10</v>
      </c>
      <c r="AC5" s="124">
        <v>15</v>
      </c>
      <c r="AD5" s="124"/>
    </row>
    <row r="6" spans="1:30">
      <c r="A6" s="98"/>
      <c r="B6" s="97"/>
      <c r="C6" s="97"/>
      <c r="D6" s="97"/>
      <c r="E6" s="97"/>
      <c r="F6" s="97"/>
      <c r="G6" s="97"/>
      <c r="H6" s="97"/>
      <c r="T6" s="123">
        <v>3</v>
      </c>
      <c r="U6" s="124" t="s">
        <v>89</v>
      </c>
      <c r="V6" s="124"/>
      <c r="W6" s="124"/>
      <c r="X6" s="124"/>
      <c r="Y6" s="124"/>
      <c r="Z6" s="124"/>
      <c r="AA6" s="124"/>
      <c r="AB6" s="124">
        <v>15</v>
      </c>
      <c r="AC6" s="124">
        <v>20</v>
      </c>
      <c r="AD6" s="124"/>
    </row>
    <row r="7" spans="1:30">
      <c r="A7" s="97"/>
      <c r="B7" s="97"/>
      <c r="C7" s="97"/>
      <c r="D7" s="97"/>
      <c r="E7" s="97"/>
      <c r="F7" s="97"/>
      <c r="G7" s="97"/>
      <c r="H7" s="97"/>
      <c r="T7" s="123">
        <v>4</v>
      </c>
      <c r="U7" s="124" t="s">
        <v>90</v>
      </c>
      <c r="V7" s="124"/>
      <c r="W7" s="124"/>
      <c r="X7" s="124"/>
      <c r="Y7" s="124"/>
      <c r="Z7" s="124"/>
      <c r="AA7" s="124"/>
      <c r="AB7" s="124">
        <v>30</v>
      </c>
      <c r="AC7" s="124">
        <v>35</v>
      </c>
      <c r="AD7" s="124"/>
    </row>
    <row r="8" spans="1:30">
      <c r="A8" s="97"/>
      <c r="B8" s="97"/>
      <c r="C8" s="97"/>
      <c r="D8" s="97"/>
      <c r="E8" s="97"/>
      <c r="F8" s="97"/>
      <c r="G8" s="97"/>
      <c r="H8" s="97"/>
      <c r="T8" s="123">
        <v>5</v>
      </c>
      <c r="U8" s="124" t="s">
        <v>91</v>
      </c>
      <c r="V8" s="124"/>
      <c r="W8" s="124"/>
      <c r="X8" s="124"/>
      <c r="Y8" s="124"/>
      <c r="Z8" s="124"/>
      <c r="AA8" s="124"/>
      <c r="AB8" s="124">
        <v>20</v>
      </c>
      <c r="AC8" s="124">
        <v>25</v>
      </c>
      <c r="AD8" s="124"/>
    </row>
    <row r="9" spans="1:30">
      <c r="A9" s="97"/>
      <c r="B9" s="97"/>
      <c r="C9" s="97"/>
      <c r="D9" s="97"/>
      <c r="E9" s="97"/>
      <c r="F9" s="97"/>
      <c r="G9" s="97"/>
      <c r="H9" s="97"/>
      <c r="T9" s="123">
        <v>6</v>
      </c>
      <c r="U9" s="124" t="s">
        <v>92</v>
      </c>
      <c r="V9" s="124"/>
      <c r="W9" s="124"/>
      <c r="X9" s="124"/>
      <c r="Y9" s="124"/>
      <c r="Z9" s="124"/>
      <c r="AA9" s="124"/>
      <c r="AB9" s="124">
        <v>20</v>
      </c>
      <c r="AC9" s="124">
        <v>25</v>
      </c>
      <c r="AD9" s="124"/>
    </row>
    <row r="10" spans="1:30">
      <c r="A10" s="97"/>
      <c r="B10" s="97"/>
      <c r="C10" s="97"/>
      <c r="D10" s="97"/>
      <c r="E10" s="97"/>
      <c r="F10" s="97"/>
      <c r="G10" s="97"/>
      <c r="H10" s="97"/>
      <c r="T10" s="123">
        <v>7</v>
      </c>
      <c r="U10" s="124" t="s">
        <v>93</v>
      </c>
      <c r="V10" s="124"/>
      <c r="W10" s="124"/>
      <c r="X10" s="124"/>
      <c r="Y10" s="124"/>
      <c r="Z10" s="124"/>
      <c r="AA10" s="124"/>
      <c r="AB10" s="124">
        <v>25</v>
      </c>
      <c r="AC10" s="124">
        <v>30</v>
      </c>
      <c r="AD10" s="124"/>
    </row>
    <row r="11" spans="1:30">
      <c r="A11" s="97"/>
      <c r="B11" s="97"/>
      <c r="C11" s="97"/>
      <c r="D11" s="97"/>
      <c r="E11" s="97"/>
      <c r="F11" s="97"/>
      <c r="G11" s="97"/>
      <c r="H11" s="97"/>
      <c r="T11" s="123">
        <v>8</v>
      </c>
      <c r="U11" s="124" t="s">
        <v>94</v>
      </c>
      <c r="V11" s="124"/>
      <c r="W11" s="124"/>
      <c r="X11" s="124"/>
      <c r="Y11" s="124"/>
      <c r="Z11" s="124"/>
      <c r="AA11" s="124"/>
      <c r="AB11" s="124">
        <v>30</v>
      </c>
      <c r="AC11" s="124">
        <v>35</v>
      </c>
      <c r="AD11" s="124"/>
    </row>
    <row r="12" spans="1:30">
      <c r="A12" s="97"/>
      <c r="B12" s="97"/>
      <c r="C12" s="97"/>
      <c r="D12" s="97"/>
      <c r="E12" s="97"/>
      <c r="F12" s="97"/>
      <c r="G12" s="97"/>
      <c r="H12" s="97"/>
      <c r="L12" s="99"/>
      <c r="M12" s="99"/>
      <c r="N12" s="99"/>
      <c r="O12" s="99"/>
      <c r="P12" s="99"/>
      <c r="Q12" s="125"/>
      <c r="R12" s="125"/>
      <c r="S12" s="125"/>
      <c r="T12" s="123">
        <v>9</v>
      </c>
      <c r="U12" s="124" t="s">
        <v>95</v>
      </c>
      <c r="V12" s="124"/>
      <c r="W12" s="124"/>
      <c r="X12" s="124"/>
      <c r="Y12" s="124"/>
      <c r="Z12" s="124"/>
      <c r="AA12" s="124"/>
      <c r="AB12" s="124">
        <v>30</v>
      </c>
      <c r="AC12" s="124">
        <v>35</v>
      </c>
      <c r="AD12" s="124"/>
    </row>
    <row r="13" spans="1:30">
      <c r="A13" s="97"/>
      <c r="B13" s="97"/>
      <c r="C13" s="97"/>
      <c r="D13" s="97"/>
      <c r="E13" s="97"/>
      <c r="F13" s="97"/>
      <c r="G13" s="97"/>
      <c r="H13" s="97"/>
      <c r="T13" s="123">
        <v>10</v>
      </c>
      <c r="U13" s="124" t="s">
        <v>96</v>
      </c>
      <c r="V13" s="124"/>
      <c r="W13" s="124"/>
      <c r="X13" s="124"/>
      <c r="Y13" s="124"/>
      <c r="Z13" s="124"/>
      <c r="AA13" s="124"/>
      <c r="AB13" s="124">
        <v>30</v>
      </c>
      <c r="AC13" s="124">
        <v>35</v>
      </c>
      <c r="AD13" s="124"/>
    </row>
    <row r="14" spans="1:30">
      <c r="A14" s="98"/>
      <c r="B14" s="97"/>
      <c r="C14" s="97"/>
      <c r="D14" s="97"/>
      <c r="E14" s="97"/>
      <c r="F14" s="97"/>
      <c r="G14" s="97"/>
      <c r="H14" s="97"/>
      <c r="T14" s="123">
        <v>11</v>
      </c>
      <c r="U14" s="124" t="s">
        <v>97</v>
      </c>
      <c r="V14" s="124"/>
      <c r="W14" s="124"/>
      <c r="X14" s="124"/>
      <c r="Y14" s="124"/>
      <c r="Z14" s="124"/>
      <c r="AA14" s="124"/>
      <c r="AB14" s="124">
        <v>35</v>
      </c>
      <c r="AC14" s="124">
        <v>35</v>
      </c>
      <c r="AD14" s="124"/>
    </row>
    <row r="15" spans="1:30">
      <c r="A15" s="97"/>
      <c r="B15" s="97"/>
      <c r="C15" s="97"/>
      <c r="D15" s="97"/>
      <c r="E15" s="97"/>
      <c r="F15" s="97"/>
      <c r="G15" s="97"/>
      <c r="H15" s="97"/>
      <c r="T15" s="123">
        <v>12</v>
      </c>
      <c r="U15" s="124" t="s">
        <v>98</v>
      </c>
      <c r="V15" s="124"/>
      <c r="W15" s="124"/>
      <c r="X15" s="124"/>
      <c r="Y15" s="124"/>
      <c r="Z15" s="124"/>
      <c r="AA15" s="124"/>
      <c r="AB15" s="124">
        <v>35</v>
      </c>
      <c r="AC15" s="124">
        <v>35</v>
      </c>
      <c r="AD15" s="124"/>
    </row>
    <row r="16" spans="1:30">
      <c r="A16" s="98"/>
      <c r="B16" s="97"/>
      <c r="C16" s="97"/>
      <c r="D16" s="97"/>
      <c r="E16" s="97"/>
      <c r="F16" s="97"/>
      <c r="G16" s="97"/>
      <c r="H16" s="97"/>
      <c r="T16" s="123">
        <v>13</v>
      </c>
      <c r="U16" s="124" t="s">
        <v>99</v>
      </c>
      <c r="V16" s="124"/>
      <c r="W16" s="124"/>
      <c r="X16" s="124"/>
      <c r="Y16" s="124"/>
      <c r="Z16" s="124"/>
      <c r="AA16" s="124"/>
      <c r="AB16" s="124">
        <v>50</v>
      </c>
      <c r="AC16" s="124">
        <v>55</v>
      </c>
      <c r="AD16" s="124"/>
    </row>
    <row r="17" spans="1:30">
      <c r="A17" s="97"/>
      <c r="B17" s="97"/>
      <c r="C17" s="97"/>
      <c r="D17" s="97"/>
      <c r="E17" s="97"/>
      <c r="F17" s="97"/>
      <c r="G17" s="97"/>
      <c r="H17" s="97"/>
      <c r="T17" s="123">
        <v>14</v>
      </c>
      <c r="U17" s="124" t="s">
        <v>100</v>
      </c>
      <c r="V17" s="124"/>
      <c r="W17" s="124"/>
      <c r="X17" s="124"/>
      <c r="Y17" s="124"/>
      <c r="Z17" s="124"/>
      <c r="AA17" s="124"/>
      <c r="AB17" s="124">
        <v>60</v>
      </c>
      <c r="AC17" s="124">
        <v>60</v>
      </c>
      <c r="AD17" s="124"/>
    </row>
    <row r="18" spans="1:30">
      <c r="A18" s="97"/>
      <c r="B18" s="97"/>
      <c r="C18" s="97"/>
      <c r="D18" s="97"/>
      <c r="E18" s="97"/>
      <c r="F18" s="97"/>
      <c r="G18" s="97"/>
      <c r="H18" s="97"/>
      <c r="T18" s="123"/>
      <c r="U18" s="124"/>
      <c r="V18" s="124"/>
      <c r="W18" s="124"/>
      <c r="X18" s="124"/>
      <c r="Y18" s="124"/>
      <c r="Z18" s="124"/>
      <c r="AA18" s="124"/>
      <c r="AB18" s="124"/>
      <c r="AC18" s="124"/>
      <c r="AD18" s="124"/>
    </row>
    <row r="19" spans="1:30">
      <c r="A19" s="97"/>
      <c r="B19" s="97"/>
      <c r="C19" s="97"/>
      <c r="D19" s="97"/>
      <c r="E19" s="97"/>
      <c r="F19" s="97"/>
      <c r="G19" s="97"/>
      <c r="H19" s="97"/>
      <c r="T19" s="123"/>
      <c r="U19" s="124"/>
      <c r="V19" s="124"/>
      <c r="W19" s="124"/>
      <c r="X19" s="124"/>
      <c r="Y19" s="124"/>
      <c r="Z19" s="124"/>
      <c r="AA19" s="124"/>
      <c r="AB19" s="124"/>
      <c r="AC19" s="124"/>
      <c r="AD19" s="124"/>
    </row>
    <row r="20" spans="1:30">
      <c r="A20" s="97"/>
      <c r="B20" s="97"/>
      <c r="C20" s="97"/>
      <c r="D20" s="97"/>
      <c r="E20" s="97"/>
      <c r="F20" s="97"/>
      <c r="G20" s="97"/>
      <c r="H20" s="97"/>
      <c r="T20" s="123"/>
      <c r="U20" s="124"/>
      <c r="V20" s="124"/>
      <c r="W20" s="124"/>
      <c r="X20" s="124"/>
      <c r="Y20" s="124"/>
      <c r="Z20" s="124"/>
      <c r="AA20" s="124"/>
      <c r="AB20" s="124"/>
      <c r="AC20" s="124"/>
      <c r="AD20" s="124"/>
    </row>
    <row r="21" spans="1:30">
      <c r="A21" s="97"/>
      <c r="B21" s="97"/>
      <c r="C21" s="97"/>
      <c r="D21" s="97"/>
      <c r="E21" s="97"/>
      <c r="F21" s="97"/>
      <c r="G21" s="97"/>
      <c r="H21" s="97"/>
      <c r="T21" s="123"/>
      <c r="U21" s="124"/>
      <c r="V21" s="124"/>
      <c r="W21" s="124"/>
      <c r="X21" s="124"/>
      <c r="Y21" s="124"/>
      <c r="Z21" s="124"/>
      <c r="AA21" s="124"/>
      <c r="AB21" s="124"/>
      <c r="AC21" s="124"/>
      <c r="AD21" s="124"/>
    </row>
    <row r="22" spans="1:30">
      <c r="A22" s="97"/>
      <c r="B22" s="97"/>
      <c r="C22" s="97"/>
      <c r="D22" s="97"/>
      <c r="E22" s="97"/>
      <c r="F22" s="97"/>
      <c r="G22" s="97"/>
      <c r="H22" s="97"/>
      <c r="L22" s="99"/>
      <c r="M22" s="99"/>
      <c r="N22" s="99"/>
      <c r="O22" s="99"/>
      <c r="P22" s="99"/>
      <c r="Q22" s="125"/>
      <c r="R22" s="125"/>
      <c r="S22" s="125"/>
      <c r="T22" s="123"/>
      <c r="U22" s="124"/>
      <c r="V22" s="124"/>
      <c r="W22" s="124"/>
      <c r="X22" s="124"/>
      <c r="Y22" s="124"/>
      <c r="Z22" s="124"/>
      <c r="AA22" s="124"/>
      <c r="AB22" s="124"/>
      <c r="AC22" s="124"/>
      <c r="AD22" s="124"/>
    </row>
    <row r="23" spans="1:30">
      <c r="A23" s="97"/>
      <c r="B23" s="97"/>
      <c r="C23" s="97"/>
      <c r="D23" s="97"/>
      <c r="E23" s="97"/>
      <c r="F23" s="97"/>
      <c r="G23" s="97"/>
      <c r="H23" s="97"/>
      <c r="T23" s="123"/>
      <c r="U23" s="124"/>
      <c r="V23" s="124"/>
      <c r="W23" s="124"/>
      <c r="X23" s="124"/>
      <c r="Y23" s="124"/>
      <c r="Z23" s="124"/>
      <c r="AA23" s="124"/>
      <c r="AB23" s="124"/>
      <c r="AC23" s="124"/>
      <c r="AD23" s="124"/>
    </row>
    <row r="24" spans="1:30">
      <c r="A24" s="97"/>
      <c r="B24" s="97"/>
      <c r="C24" s="97"/>
      <c r="D24" s="97"/>
      <c r="E24" s="97"/>
      <c r="F24" s="97"/>
      <c r="G24" s="97"/>
      <c r="H24" s="97"/>
      <c r="T24" s="123"/>
      <c r="U24" s="124"/>
      <c r="V24" s="124"/>
      <c r="W24" s="124"/>
      <c r="X24" s="124" t="s">
        <v>101</v>
      </c>
      <c r="Y24" s="124"/>
      <c r="Z24" s="124"/>
      <c r="AA24" s="124"/>
      <c r="AB24" s="124"/>
      <c r="AC24" s="124"/>
      <c r="AD24" s="124"/>
    </row>
    <row r="25" spans="1:30">
      <c r="A25" s="97"/>
      <c r="B25" s="97"/>
      <c r="C25" s="97"/>
      <c r="D25" s="97"/>
      <c r="E25" s="97"/>
      <c r="F25" s="97"/>
      <c r="G25" s="97"/>
      <c r="H25" s="97"/>
      <c r="T25" s="123"/>
      <c r="U25" s="124"/>
      <c r="V25" s="124"/>
      <c r="W25" s="124"/>
      <c r="X25" s="124" t="s">
        <v>102</v>
      </c>
      <c r="Y25" s="124"/>
      <c r="Z25" s="124"/>
      <c r="AA25" s="124"/>
      <c r="AB25" s="124"/>
      <c r="AC25" s="124"/>
      <c r="AD25" s="124"/>
    </row>
    <row r="26" spans="1:30">
      <c r="A26" s="97"/>
      <c r="B26" s="97"/>
      <c r="C26" s="97"/>
      <c r="D26" s="97"/>
      <c r="E26" s="97"/>
      <c r="F26" s="97"/>
      <c r="G26" s="97"/>
      <c r="H26" s="97"/>
      <c r="T26" s="123"/>
      <c r="U26" s="124"/>
      <c r="V26" s="124"/>
      <c r="W26" s="124"/>
      <c r="X26" s="124" t="s">
        <v>103</v>
      </c>
      <c r="Y26" s="124"/>
      <c r="Z26" s="124"/>
      <c r="AA26" s="124"/>
      <c r="AB26" s="124"/>
      <c r="AC26" s="124"/>
      <c r="AD26" s="124"/>
    </row>
    <row r="27" spans="1:30">
      <c r="A27" s="98"/>
      <c r="B27" s="97"/>
      <c r="C27" s="97"/>
      <c r="D27" s="97"/>
      <c r="E27" s="97"/>
      <c r="F27" s="97"/>
      <c r="G27" s="97"/>
      <c r="H27" s="97"/>
      <c r="T27" s="123"/>
      <c r="U27" s="124"/>
      <c r="V27" s="124"/>
      <c r="W27" s="124"/>
      <c r="X27" s="124" t="s">
        <v>104</v>
      </c>
      <c r="Y27" s="124"/>
      <c r="Z27" s="124"/>
      <c r="AA27" s="124"/>
      <c r="AB27" s="124"/>
      <c r="AC27" s="124"/>
      <c r="AD27" s="124"/>
    </row>
    <row r="28" spans="1:30">
      <c r="A28" s="97"/>
      <c r="B28" s="97"/>
      <c r="C28" s="97"/>
      <c r="D28" s="97"/>
      <c r="E28" s="97"/>
      <c r="F28" s="97"/>
      <c r="G28" s="97"/>
      <c r="H28" s="97"/>
      <c r="T28" s="123"/>
      <c r="U28" s="124"/>
      <c r="V28" s="124"/>
      <c r="W28" s="124"/>
      <c r="X28" s="124" t="s">
        <v>105</v>
      </c>
      <c r="Y28" s="124"/>
      <c r="Z28" s="124"/>
      <c r="AA28" s="124"/>
      <c r="AB28" s="124"/>
      <c r="AC28" s="124"/>
      <c r="AD28" s="124"/>
    </row>
    <row r="29" spans="1:30">
      <c r="A29" s="98"/>
      <c r="B29" s="97"/>
      <c r="C29" s="97"/>
      <c r="D29" s="97"/>
      <c r="E29" s="97"/>
      <c r="F29" s="97"/>
      <c r="G29" s="97"/>
      <c r="H29" s="97"/>
      <c r="T29" s="123"/>
      <c r="U29" s="124"/>
      <c r="V29" s="124"/>
      <c r="W29" s="124"/>
      <c r="X29" s="124" t="s">
        <v>106</v>
      </c>
      <c r="Y29" s="124"/>
      <c r="Z29" s="124"/>
      <c r="AA29" s="124"/>
      <c r="AB29" s="124"/>
      <c r="AC29" s="124"/>
      <c r="AD29" s="124"/>
    </row>
    <row r="30" spans="1:30">
      <c r="A30" s="97"/>
      <c r="B30" s="97"/>
      <c r="C30" s="97"/>
      <c r="D30" s="97"/>
      <c r="E30" s="97"/>
      <c r="F30" s="97"/>
      <c r="G30" s="97"/>
      <c r="H30" s="97"/>
      <c r="T30" s="123"/>
      <c r="U30" s="124"/>
      <c r="V30" s="124"/>
      <c r="W30" s="124"/>
      <c r="X30" s="124" t="s">
        <v>107</v>
      </c>
      <c r="Y30" s="124"/>
      <c r="Z30" s="124"/>
      <c r="AA30" s="124"/>
      <c r="AB30" s="124"/>
      <c r="AC30" s="124"/>
      <c r="AD30" s="124"/>
    </row>
    <row r="31" spans="1:30">
      <c r="A31" s="97"/>
      <c r="B31" s="97"/>
      <c r="C31" s="97"/>
      <c r="D31" s="97"/>
      <c r="E31" s="97"/>
      <c r="F31" s="97"/>
      <c r="G31" s="97"/>
      <c r="H31" s="97"/>
      <c r="T31" s="123"/>
      <c r="U31" s="124"/>
      <c r="V31" s="124"/>
      <c r="W31" s="124"/>
      <c r="X31" s="124" t="s">
        <v>108</v>
      </c>
      <c r="Y31" s="124"/>
      <c r="Z31" s="124"/>
      <c r="AA31" s="124"/>
      <c r="AB31" s="124"/>
      <c r="AC31" s="124"/>
      <c r="AD31" s="124"/>
    </row>
    <row r="32" spans="1:30">
      <c r="A32" s="97"/>
      <c r="B32" s="97"/>
      <c r="C32" s="97"/>
      <c r="D32" s="97"/>
      <c r="E32" s="97"/>
      <c r="F32" s="97"/>
      <c r="G32" s="97"/>
      <c r="H32" s="97"/>
      <c r="T32" s="123"/>
      <c r="U32" s="124"/>
      <c r="V32" s="124"/>
      <c r="W32" s="124"/>
      <c r="X32" s="124" t="s">
        <v>109</v>
      </c>
      <c r="Y32" s="124"/>
      <c r="Z32" s="124"/>
      <c r="AA32" s="124"/>
      <c r="AB32" s="124"/>
      <c r="AC32" s="124"/>
      <c r="AD32" s="124"/>
    </row>
    <row r="33" spans="1:55">
      <c r="A33" s="97"/>
      <c r="B33" s="97"/>
      <c r="C33" s="97"/>
      <c r="D33" s="97"/>
      <c r="E33" s="97"/>
      <c r="F33" s="97"/>
      <c r="G33" s="97"/>
      <c r="H33" s="97"/>
      <c r="T33" s="123"/>
      <c r="U33" s="124"/>
      <c r="V33" s="124"/>
      <c r="W33" s="124"/>
      <c r="X33" s="124" t="s">
        <v>110</v>
      </c>
      <c r="Y33" s="124"/>
      <c r="Z33" s="124"/>
      <c r="AA33" s="124"/>
      <c r="AB33" s="124"/>
      <c r="AC33" s="124"/>
      <c r="AD33" s="124"/>
    </row>
    <row r="34" spans="1:55">
      <c r="A34" s="97"/>
      <c r="B34" s="97"/>
      <c r="C34" s="97"/>
      <c r="D34" s="97"/>
      <c r="E34" s="97"/>
      <c r="F34" s="97"/>
      <c r="G34" s="97"/>
      <c r="H34" s="97"/>
      <c r="T34" s="123"/>
      <c r="U34" s="124"/>
      <c r="V34" s="124"/>
      <c r="W34" s="124"/>
      <c r="X34" s="124" t="s">
        <v>111</v>
      </c>
      <c r="Y34" s="124"/>
      <c r="Z34" s="124"/>
      <c r="AA34" s="124"/>
      <c r="AB34" s="124"/>
      <c r="AC34" s="124"/>
      <c r="AD34" s="124"/>
    </row>
    <row r="35" spans="1:55">
      <c r="A35" s="97"/>
      <c r="B35" s="97"/>
      <c r="C35" s="97"/>
      <c r="D35" s="97"/>
      <c r="E35" s="97"/>
      <c r="F35" s="97"/>
      <c r="G35" s="97"/>
      <c r="H35" s="97"/>
      <c r="L35" s="99"/>
      <c r="M35" s="99"/>
      <c r="N35" s="99"/>
      <c r="O35" s="99"/>
      <c r="P35" s="99"/>
      <c r="Q35" s="125" t="s">
        <v>129</v>
      </c>
      <c r="R35" s="126"/>
      <c r="S35" s="125" t="s">
        <v>130</v>
      </c>
      <c r="T35" s="123"/>
      <c r="U35" s="124"/>
      <c r="V35" s="124"/>
      <c r="W35" s="124"/>
      <c r="X35" s="124" t="s">
        <v>112</v>
      </c>
      <c r="Y35" s="124"/>
      <c r="Z35" s="124"/>
      <c r="AA35" s="124"/>
      <c r="AB35" s="124"/>
      <c r="AC35" s="124"/>
      <c r="AD35" s="124"/>
    </row>
    <row r="36" spans="1:55" s="103" customFormat="1" ht="24.75" customHeight="1">
      <c r="A36" s="115" t="s">
        <v>131</v>
      </c>
      <c r="B36" s="116"/>
      <c r="C36" s="117"/>
      <c r="D36" s="116"/>
      <c r="E36" s="116"/>
      <c r="F36" s="116"/>
      <c r="G36" s="116"/>
      <c r="H36" s="116"/>
      <c r="I36" s="116"/>
      <c r="J36" s="116"/>
      <c r="K36" s="116"/>
      <c r="L36" s="116"/>
      <c r="M36" s="116"/>
      <c r="N36" s="116"/>
      <c r="O36" s="116"/>
      <c r="P36" s="116"/>
      <c r="Q36" s="116"/>
      <c r="R36" s="116"/>
      <c r="S36" s="116"/>
      <c r="T36" s="116"/>
      <c r="U36" s="116"/>
      <c r="V36" s="116"/>
      <c r="W36" s="116"/>
      <c r="X36" s="116"/>
      <c r="Y36" s="116"/>
      <c r="Z36" s="116"/>
      <c r="AA36" s="116"/>
      <c r="AB36" s="116"/>
      <c r="AC36" s="116"/>
      <c r="AD36" s="116"/>
      <c r="AE36" s="116"/>
      <c r="AF36" s="116"/>
      <c r="AG36" s="116"/>
      <c r="AH36" s="116"/>
      <c r="AI36" s="116"/>
      <c r="AJ36" s="116"/>
      <c r="AK36" s="116"/>
      <c r="AL36" s="116"/>
      <c r="AM36" s="116"/>
      <c r="AN36" s="116"/>
      <c r="AO36" s="116"/>
      <c r="AP36" s="116"/>
      <c r="AQ36" s="116"/>
      <c r="AR36" s="116"/>
      <c r="AS36" s="116"/>
      <c r="AT36" s="116"/>
      <c r="AU36" s="116"/>
      <c r="AV36" s="116"/>
      <c r="AW36" s="116"/>
      <c r="AX36" s="116"/>
      <c r="AY36" s="116"/>
      <c r="AZ36" s="116"/>
      <c r="BA36" s="116"/>
      <c r="BB36" s="116"/>
      <c r="BC36" s="116"/>
    </row>
    <row r="37" spans="1:55" s="100" customFormat="1" ht="16.5" customHeight="1" thickBot="1">
      <c r="A37" s="105"/>
      <c r="B37" s="106"/>
      <c r="C37" s="106"/>
      <c r="D37" s="105"/>
      <c r="E37" s="106"/>
      <c r="F37" s="105"/>
      <c r="G37" s="106"/>
      <c r="H37" s="105"/>
      <c r="I37" s="106"/>
      <c r="J37" s="105"/>
      <c r="K37" s="106"/>
      <c r="L37" s="108"/>
      <c r="M37" s="108"/>
      <c r="N37" s="108"/>
      <c r="O37" s="108"/>
      <c r="P37" s="108"/>
      <c r="Q37" s="108"/>
      <c r="R37" s="108"/>
      <c r="S37" s="108"/>
      <c r="T37" s="108"/>
      <c r="U37" s="105"/>
      <c r="V37" s="105"/>
      <c r="W37" s="105"/>
      <c r="X37" s="105"/>
      <c r="Y37" s="105"/>
      <c r="Z37" s="105"/>
      <c r="AA37" s="105"/>
      <c r="AB37" s="105"/>
      <c r="AC37" s="105"/>
      <c r="AD37" s="105"/>
      <c r="AE37" s="105"/>
      <c r="AF37" s="105"/>
      <c r="AG37" s="105"/>
      <c r="AH37" s="105"/>
      <c r="AI37" s="105"/>
      <c r="AJ37" s="105"/>
      <c r="AK37" s="105"/>
      <c r="AL37" s="105"/>
      <c r="AM37" s="105"/>
      <c r="AN37" s="105"/>
      <c r="AO37" s="105"/>
      <c r="AP37" s="105"/>
      <c r="AQ37" s="105"/>
      <c r="AR37" s="105"/>
      <c r="AS37" s="105"/>
      <c r="AT37" s="105"/>
      <c r="AU37" s="105"/>
      <c r="AV37" s="105"/>
      <c r="AW37" s="105"/>
      <c r="AX37" s="105"/>
      <c r="AY37" s="105"/>
      <c r="AZ37" s="105"/>
      <c r="BA37" s="105"/>
      <c r="BB37" s="105"/>
      <c r="BC37" s="105"/>
    </row>
    <row r="38" spans="1:55" s="100" customFormat="1" ht="16.5" customHeight="1" thickBot="1">
      <c r="A38" s="105"/>
      <c r="B38" s="700" t="s">
        <v>393</v>
      </c>
      <c r="C38" s="701"/>
      <c r="D38" s="704">
        <v>0.1</v>
      </c>
      <c r="E38" s="705"/>
      <c r="F38" s="700" t="s">
        <v>397</v>
      </c>
      <c r="G38" s="701"/>
      <c r="H38" s="704">
        <v>2.8</v>
      </c>
      <c r="I38" s="706"/>
      <c r="J38" s="707" t="s">
        <v>396</v>
      </c>
      <c r="K38" s="708"/>
      <c r="L38" s="711"/>
      <c r="M38" s="697"/>
      <c r="N38" s="695"/>
      <c r="O38" s="695"/>
      <c r="P38" s="108"/>
      <c r="Q38" s="108"/>
      <c r="R38" s="108"/>
      <c r="S38" s="108"/>
      <c r="T38" s="108">
        <v>0</v>
      </c>
      <c r="U38" s="105"/>
      <c r="V38" s="105"/>
      <c r="W38" s="105"/>
      <c r="X38" s="105"/>
      <c r="Y38" s="105"/>
      <c r="Z38" s="105"/>
      <c r="AA38" s="105"/>
      <c r="AB38" s="105"/>
      <c r="AC38" s="105"/>
      <c r="AD38" s="105"/>
      <c r="AE38" s="105"/>
      <c r="AF38" s="105"/>
      <c r="AG38" s="105"/>
      <c r="AH38" s="105"/>
      <c r="AI38" s="105"/>
      <c r="AJ38" s="105"/>
      <c r="AK38" s="105"/>
      <c r="AL38" s="105"/>
      <c r="AM38" s="105"/>
      <c r="AN38" s="105"/>
      <c r="AO38" s="105"/>
      <c r="AP38" s="105"/>
      <c r="AQ38" s="105"/>
      <c r="AR38" s="105"/>
      <c r="AS38" s="105"/>
      <c r="AT38" s="105"/>
      <c r="AU38" s="105"/>
      <c r="AV38" s="105"/>
      <c r="AW38" s="105"/>
      <c r="AX38" s="105"/>
      <c r="AY38" s="105"/>
      <c r="AZ38" s="105"/>
      <c r="BA38" s="105"/>
      <c r="BB38" s="105"/>
      <c r="BC38" s="105"/>
    </row>
    <row r="39" spans="1:55" s="100" customFormat="1" ht="16.5" customHeight="1" thickBot="1">
      <c r="A39" s="105"/>
      <c r="B39" s="702"/>
      <c r="C39" s="703"/>
      <c r="D39" s="105"/>
      <c r="E39" s="106"/>
      <c r="F39" s="702"/>
      <c r="G39" s="703"/>
      <c r="H39" s="105"/>
      <c r="I39" s="106"/>
      <c r="J39" s="709"/>
      <c r="K39" s="710"/>
      <c r="L39" s="295"/>
      <c r="M39" s="296"/>
      <c r="N39" s="695"/>
      <c r="O39" s="695"/>
      <c r="P39" s="108"/>
      <c r="Q39" s="119" t="s">
        <v>133</v>
      </c>
      <c r="R39" s="119" t="s">
        <v>130</v>
      </c>
      <c r="S39" s="109">
        <f>D38</f>
        <v>0.1</v>
      </c>
      <c r="T39" s="108"/>
      <c r="U39" s="105"/>
      <c r="V39" s="105"/>
      <c r="W39" s="105"/>
      <c r="X39" s="105"/>
      <c r="Y39" s="105"/>
      <c r="Z39" s="105"/>
      <c r="AA39" s="105"/>
      <c r="AB39" s="105"/>
      <c r="AC39" s="105"/>
      <c r="AD39" s="105"/>
      <c r="AE39" s="105"/>
      <c r="AF39" s="105"/>
      <c r="AG39" s="105"/>
      <c r="AH39" s="105"/>
      <c r="AI39" s="105"/>
      <c r="AJ39" s="105"/>
      <c r="AK39" s="105"/>
      <c r="AL39" s="105"/>
      <c r="AM39" s="105"/>
      <c r="AN39" s="105"/>
      <c r="AO39" s="105"/>
      <c r="AP39" s="105"/>
      <c r="AQ39" s="105"/>
      <c r="AR39" s="105"/>
      <c r="AS39" s="105"/>
      <c r="AT39" s="105"/>
      <c r="AU39" s="105"/>
      <c r="AV39" s="105"/>
      <c r="AW39" s="105"/>
      <c r="AX39" s="105"/>
      <c r="AY39" s="105"/>
      <c r="AZ39" s="105"/>
      <c r="BA39" s="105"/>
      <c r="BB39" s="105"/>
      <c r="BC39" s="105"/>
    </row>
    <row r="40" spans="1:55" s="105" customFormat="1" ht="16.5" customHeight="1">
      <c r="B40" s="106"/>
      <c r="C40" s="106"/>
      <c r="D40" s="107"/>
      <c r="E40" s="106"/>
      <c r="F40" s="107"/>
      <c r="G40" s="106"/>
      <c r="H40" s="107"/>
      <c r="I40" s="106"/>
      <c r="J40" s="107"/>
      <c r="K40" s="106"/>
      <c r="L40" s="108"/>
      <c r="M40" s="108"/>
      <c r="N40" s="108"/>
      <c r="O40" s="108"/>
      <c r="P40" s="108"/>
      <c r="Q40" s="119" t="s">
        <v>130</v>
      </c>
      <c r="R40" s="108" t="s">
        <v>134</v>
      </c>
      <c r="S40" s="109">
        <f>H38</f>
        <v>2.8</v>
      </c>
      <c r="T40" s="108"/>
    </row>
    <row r="41" spans="1:55" s="105" customFormat="1" ht="16.5" customHeight="1">
      <c r="A41" s="110"/>
      <c r="B41" s="690" t="s">
        <v>113</v>
      </c>
      <c r="C41" s="690"/>
      <c r="D41" s="691">
        <v>7</v>
      </c>
      <c r="E41" s="691"/>
      <c r="F41" s="120"/>
      <c r="G41" s="120"/>
      <c r="H41" s="691">
        <v>20</v>
      </c>
      <c r="I41" s="691"/>
      <c r="J41" s="120"/>
      <c r="K41" s="120"/>
      <c r="L41" s="691"/>
      <c r="M41" s="691"/>
      <c r="N41" s="120"/>
      <c r="O41" s="120"/>
      <c r="P41" s="108"/>
      <c r="Q41" s="108" t="s">
        <v>134</v>
      </c>
      <c r="R41" s="108" t="s">
        <v>135</v>
      </c>
      <c r="S41" s="109">
        <f>L38</f>
        <v>0</v>
      </c>
      <c r="T41" s="108"/>
    </row>
    <row r="42" spans="1:55" s="113" customFormat="1" ht="16.5" customHeight="1">
      <c r="A42" s="110"/>
      <c r="B42" s="690" t="s">
        <v>114</v>
      </c>
      <c r="C42" s="690"/>
      <c r="D42" s="691">
        <v>8</v>
      </c>
      <c r="E42" s="691"/>
      <c r="F42" s="120"/>
      <c r="G42" s="120"/>
      <c r="H42" s="691">
        <v>25</v>
      </c>
      <c r="I42" s="691"/>
      <c r="J42" s="120"/>
      <c r="K42" s="120"/>
      <c r="L42" s="691"/>
      <c r="M42" s="691"/>
      <c r="N42" s="120"/>
      <c r="O42" s="120"/>
      <c r="P42" s="108"/>
      <c r="Q42" s="108" t="s">
        <v>135</v>
      </c>
      <c r="R42" s="108" t="s">
        <v>137</v>
      </c>
      <c r="S42" s="109">
        <f>D44</f>
        <v>0</v>
      </c>
      <c r="T42" s="108"/>
      <c r="U42" s="105"/>
      <c r="V42" s="105"/>
      <c r="W42" s="105"/>
    </row>
    <row r="43" spans="1:55" s="113" customFormat="1" ht="16.5" customHeight="1">
      <c r="A43" s="110"/>
      <c r="B43" s="111"/>
      <c r="C43" s="112"/>
      <c r="D43" s="112"/>
      <c r="E43" s="120"/>
      <c r="F43" s="120"/>
      <c r="G43" s="120"/>
      <c r="H43" s="120"/>
      <c r="I43" s="120"/>
      <c r="J43" s="120"/>
      <c r="K43" s="120"/>
      <c r="L43" s="108"/>
      <c r="M43" s="108"/>
      <c r="N43" s="108"/>
      <c r="O43" s="108"/>
      <c r="P43" s="108"/>
      <c r="Q43" s="108" t="s">
        <v>137</v>
      </c>
      <c r="R43" s="108" t="s">
        <v>143</v>
      </c>
      <c r="S43" s="121">
        <f>H44</f>
        <v>0</v>
      </c>
      <c r="T43" s="108"/>
      <c r="U43" s="105"/>
      <c r="V43" s="105"/>
      <c r="W43" s="105"/>
    </row>
    <row r="44" spans="1:55" s="100" customFormat="1" ht="16.5" customHeight="1">
      <c r="A44" s="105"/>
      <c r="B44" s="695"/>
      <c r="C44" s="695"/>
      <c r="D44" s="696"/>
      <c r="E44" s="696"/>
      <c r="F44" s="695"/>
      <c r="G44" s="695"/>
      <c r="H44" s="696"/>
      <c r="I44" s="696"/>
      <c r="J44" s="695"/>
      <c r="K44" s="695"/>
      <c r="L44" s="697"/>
      <c r="M44" s="697"/>
      <c r="N44" s="682"/>
      <c r="O44" s="682"/>
      <c r="P44" s="108"/>
      <c r="Q44" s="108" t="s">
        <v>143</v>
      </c>
      <c r="R44" s="108" t="s">
        <v>145</v>
      </c>
      <c r="S44" s="109">
        <f>L44</f>
        <v>0</v>
      </c>
      <c r="T44" s="108"/>
      <c r="U44" s="105"/>
      <c r="V44" s="105"/>
      <c r="W44" s="105"/>
      <c r="X44" s="105"/>
      <c r="Y44" s="105"/>
      <c r="Z44" s="105"/>
      <c r="AA44" s="105"/>
      <c r="AB44" s="105"/>
      <c r="AC44" s="105"/>
      <c r="AD44" s="105"/>
      <c r="AE44" s="105"/>
      <c r="AF44" s="105"/>
      <c r="AG44" s="105"/>
      <c r="AH44" s="105"/>
      <c r="AI44" s="105"/>
      <c r="AJ44" s="105"/>
      <c r="AK44" s="105"/>
      <c r="AL44" s="105"/>
      <c r="AM44" s="105"/>
      <c r="AN44" s="105"/>
      <c r="AO44" s="105"/>
      <c r="AP44" s="105"/>
      <c r="AQ44" s="105"/>
      <c r="AR44" s="105"/>
      <c r="AS44" s="105"/>
      <c r="AT44" s="105"/>
      <c r="AU44" s="105"/>
      <c r="AV44" s="105"/>
      <c r="AW44" s="105"/>
      <c r="AX44" s="105"/>
      <c r="AY44" s="105"/>
      <c r="AZ44" s="105"/>
      <c r="BA44" s="105"/>
      <c r="BB44" s="105"/>
      <c r="BC44" s="105"/>
    </row>
    <row r="45" spans="1:55" s="100" customFormat="1" ht="16.5" customHeight="1">
      <c r="A45" s="105"/>
      <c r="B45" s="695"/>
      <c r="C45" s="695"/>
      <c r="D45" s="297"/>
      <c r="E45" s="296"/>
      <c r="F45" s="695"/>
      <c r="G45" s="695"/>
      <c r="H45" s="297"/>
      <c r="I45" s="296"/>
      <c r="J45" s="695"/>
      <c r="K45" s="695"/>
      <c r="L45" s="297"/>
      <c r="M45" s="296"/>
      <c r="N45" s="682"/>
      <c r="O45" s="682"/>
      <c r="P45" s="108"/>
      <c r="Q45" s="108" t="s">
        <v>145</v>
      </c>
      <c r="R45" s="108" t="s">
        <v>150</v>
      </c>
      <c r="S45" s="109">
        <f>D50</f>
        <v>0</v>
      </c>
      <c r="T45" s="108"/>
      <c r="U45" s="105"/>
      <c r="V45" s="105"/>
      <c r="W45" s="105"/>
      <c r="X45" s="105"/>
      <c r="Y45" s="105"/>
      <c r="Z45" s="105"/>
      <c r="AA45" s="105"/>
      <c r="AB45" s="105"/>
      <c r="AC45" s="105"/>
      <c r="AD45" s="105"/>
      <c r="AE45" s="105"/>
      <c r="AF45" s="105"/>
      <c r="AG45" s="105"/>
      <c r="AH45" s="105"/>
      <c r="AI45" s="105"/>
      <c r="AJ45" s="105"/>
      <c r="AK45" s="105"/>
      <c r="AL45" s="105"/>
      <c r="AM45" s="105"/>
      <c r="AN45" s="105"/>
      <c r="AO45" s="105"/>
      <c r="AP45" s="105"/>
      <c r="AQ45" s="105"/>
      <c r="AR45" s="105"/>
      <c r="AS45" s="105"/>
      <c r="AT45" s="105"/>
      <c r="AU45" s="105"/>
      <c r="AV45" s="105"/>
      <c r="AW45" s="105"/>
      <c r="AX45" s="105"/>
      <c r="AY45" s="105"/>
      <c r="AZ45" s="105"/>
      <c r="BA45" s="105"/>
      <c r="BB45" s="105"/>
      <c r="BC45" s="105"/>
    </row>
    <row r="46" spans="1:55" s="105" customFormat="1" ht="16.5" customHeight="1">
      <c r="B46" s="296"/>
      <c r="C46" s="296"/>
      <c r="D46" s="298"/>
      <c r="E46" s="296"/>
      <c r="F46" s="298"/>
      <c r="G46" s="296"/>
      <c r="H46" s="298"/>
      <c r="I46" s="296"/>
      <c r="J46" s="298"/>
      <c r="K46" s="296"/>
      <c r="L46" s="299"/>
      <c r="M46" s="299"/>
      <c r="N46" s="108"/>
      <c r="O46" s="108"/>
      <c r="P46" s="108"/>
      <c r="Q46" s="108" t="s">
        <v>150</v>
      </c>
      <c r="R46" s="108" t="s">
        <v>151</v>
      </c>
      <c r="S46" s="109">
        <f>H50</f>
        <v>0</v>
      </c>
      <c r="T46" s="108"/>
    </row>
    <row r="47" spans="1:55" s="105" customFormat="1" ht="16.5" customHeight="1">
      <c r="A47" s="110"/>
      <c r="B47" s="693"/>
      <c r="C47" s="693"/>
      <c r="D47" s="694"/>
      <c r="E47" s="694"/>
      <c r="F47" s="694"/>
      <c r="G47" s="694"/>
      <c r="H47" s="694"/>
      <c r="I47" s="694"/>
      <c r="J47" s="694"/>
      <c r="K47" s="694"/>
      <c r="L47" s="694"/>
      <c r="M47" s="694"/>
      <c r="N47" s="691"/>
      <c r="O47" s="691"/>
      <c r="P47" s="108"/>
      <c r="Q47" s="108" t="s">
        <v>151</v>
      </c>
      <c r="R47" s="108" t="s">
        <v>152</v>
      </c>
      <c r="S47" s="109">
        <f>L50</f>
        <v>0</v>
      </c>
      <c r="T47" s="108"/>
    </row>
    <row r="48" spans="1:55" s="113" customFormat="1" ht="16.5" customHeight="1">
      <c r="A48" s="110"/>
      <c r="B48" s="693"/>
      <c r="C48" s="693"/>
      <c r="D48" s="694"/>
      <c r="E48" s="694"/>
      <c r="F48" s="694"/>
      <c r="G48" s="694"/>
      <c r="H48" s="694"/>
      <c r="I48" s="694"/>
      <c r="J48" s="694"/>
      <c r="K48" s="694"/>
      <c r="L48" s="694"/>
      <c r="M48" s="694"/>
      <c r="N48" s="691"/>
      <c r="O48" s="691"/>
      <c r="P48" s="108"/>
      <c r="Q48" s="108"/>
      <c r="R48" s="108"/>
      <c r="S48" s="108"/>
      <c r="T48" s="108"/>
      <c r="U48" s="105"/>
      <c r="V48" s="105"/>
      <c r="W48" s="105"/>
    </row>
    <row r="49" spans="1:55" s="113" customFormat="1" ht="16.5" customHeight="1">
      <c r="A49" s="110"/>
      <c r="B49" s="111"/>
      <c r="C49" s="111"/>
      <c r="D49" s="112"/>
      <c r="E49" s="112"/>
      <c r="F49" s="112"/>
      <c r="G49" s="112"/>
      <c r="H49" s="112"/>
      <c r="I49" s="112"/>
      <c r="J49" s="112"/>
      <c r="K49" s="112"/>
      <c r="L49" s="114"/>
      <c r="M49" s="114"/>
      <c r="N49" s="112"/>
      <c r="O49" s="112"/>
      <c r="P49" s="108"/>
      <c r="Q49" s="108"/>
      <c r="R49" s="108"/>
      <c r="S49" s="108"/>
      <c r="T49" s="108"/>
      <c r="U49" s="105"/>
      <c r="V49" s="105"/>
      <c r="W49" s="105"/>
    </row>
    <row r="50" spans="1:55" s="101" customFormat="1" ht="16.5" customHeight="1">
      <c r="A50" s="110"/>
      <c r="B50" s="682"/>
      <c r="C50" s="682"/>
      <c r="D50" s="692"/>
      <c r="E50" s="692"/>
      <c r="F50" s="682"/>
      <c r="G50" s="682"/>
      <c r="H50" s="692"/>
      <c r="I50" s="692"/>
      <c r="J50" s="682"/>
      <c r="K50" s="682"/>
      <c r="L50" s="692"/>
      <c r="M50" s="692"/>
      <c r="N50" s="682"/>
      <c r="O50" s="682"/>
      <c r="P50" s="108"/>
      <c r="Q50" s="108"/>
      <c r="R50" s="108"/>
      <c r="S50" s="108"/>
      <c r="T50" s="108"/>
      <c r="U50" s="105"/>
      <c r="V50" s="105"/>
      <c r="W50" s="105"/>
      <c r="X50" s="113"/>
      <c r="Y50" s="113"/>
      <c r="Z50" s="113"/>
      <c r="AA50" s="113"/>
      <c r="AB50" s="113"/>
      <c r="AC50" s="113"/>
      <c r="AD50" s="113"/>
      <c r="AE50" s="113"/>
      <c r="AF50" s="113"/>
      <c r="AG50" s="113"/>
      <c r="AH50" s="113"/>
      <c r="AI50" s="113"/>
      <c r="AJ50" s="113"/>
      <c r="AK50" s="113"/>
      <c r="AL50" s="113"/>
      <c r="AM50" s="113"/>
      <c r="AN50" s="113"/>
      <c r="AO50" s="113"/>
      <c r="AP50" s="113"/>
      <c r="AQ50" s="113"/>
      <c r="AR50" s="113"/>
      <c r="AS50" s="113"/>
      <c r="AT50" s="113"/>
      <c r="AU50" s="113"/>
      <c r="AV50" s="113"/>
      <c r="AW50" s="113"/>
      <c r="AX50" s="113"/>
      <c r="AY50" s="113"/>
      <c r="AZ50" s="113"/>
      <c r="BA50" s="113"/>
      <c r="BB50" s="113"/>
      <c r="BC50" s="113"/>
    </row>
    <row r="51" spans="1:55" s="101" customFormat="1" ht="16.5" customHeight="1">
      <c r="A51" s="110"/>
      <c r="B51" s="682"/>
      <c r="C51" s="682"/>
      <c r="D51" s="105"/>
      <c r="E51" s="106"/>
      <c r="F51" s="682"/>
      <c r="G51" s="682"/>
      <c r="H51" s="112"/>
      <c r="I51" s="112"/>
      <c r="J51" s="682"/>
      <c r="K51" s="682"/>
      <c r="L51" s="114"/>
      <c r="M51" s="114"/>
      <c r="N51" s="682"/>
      <c r="O51" s="682"/>
      <c r="P51" s="108"/>
      <c r="Q51" s="108"/>
      <c r="R51" s="108"/>
      <c r="S51" s="108"/>
      <c r="T51" s="108"/>
      <c r="U51" s="105"/>
      <c r="V51" s="105"/>
      <c r="W51" s="105"/>
      <c r="X51" s="113"/>
      <c r="Y51" s="113"/>
      <c r="Z51" s="113"/>
      <c r="AA51" s="113"/>
      <c r="AB51" s="113"/>
      <c r="AC51" s="113"/>
      <c r="AD51" s="113"/>
      <c r="AE51" s="113"/>
      <c r="AF51" s="113"/>
      <c r="AG51" s="113"/>
      <c r="AH51" s="113"/>
      <c r="AI51" s="113"/>
      <c r="AJ51" s="113"/>
      <c r="AK51" s="113"/>
      <c r="AL51" s="113"/>
      <c r="AM51" s="113"/>
      <c r="AN51" s="113"/>
      <c r="AO51" s="113"/>
      <c r="AP51" s="113"/>
      <c r="AQ51" s="113"/>
      <c r="AR51" s="113"/>
      <c r="AS51" s="113"/>
      <c r="AT51" s="113"/>
      <c r="AU51" s="113"/>
      <c r="AV51" s="113"/>
      <c r="AW51" s="113"/>
      <c r="AX51" s="113"/>
      <c r="AY51" s="113"/>
      <c r="AZ51" s="113"/>
      <c r="BA51" s="113"/>
      <c r="BB51" s="113"/>
      <c r="BC51" s="113"/>
    </row>
    <row r="52" spans="1:55" s="113" customFormat="1" ht="16.5" customHeight="1">
      <c r="A52" s="110"/>
      <c r="B52" s="111"/>
      <c r="C52" s="111"/>
      <c r="D52" s="112"/>
      <c r="E52" s="112"/>
      <c r="F52" s="112"/>
      <c r="G52" s="112"/>
      <c r="H52" s="112"/>
      <c r="I52" s="112"/>
      <c r="J52" s="112"/>
      <c r="K52" s="112"/>
      <c r="L52" s="114"/>
      <c r="M52" s="114"/>
      <c r="N52" s="112"/>
      <c r="O52" s="112"/>
      <c r="P52" s="108"/>
      <c r="Q52" s="108"/>
      <c r="R52" s="108"/>
      <c r="S52" s="108"/>
      <c r="T52" s="108"/>
      <c r="U52" s="105"/>
      <c r="V52" s="105"/>
      <c r="W52" s="105"/>
    </row>
    <row r="53" spans="1:55" s="113" customFormat="1" ht="16.5" customHeight="1">
      <c r="A53" s="110"/>
      <c r="B53" s="690"/>
      <c r="C53" s="690"/>
      <c r="D53" s="691"/>
      <c r="E53" s="691"/>
      <c r="F53" s="112"/>
      <c r="G53" s="112"/>
      <c r="H53" s="691"/>
      <c r="I53" s="691"/>
      <c r="J53" s="112"/>
      <c r="K53" s="112"/>
      <c r="L53" s="691"/>
      <c r="M53" s="691"/>
      <c r="N53" s="112"/>
      <c r="O53" s="112"/>
      <c r="P53" s="108"/>
      <c r="Q53" s="108"/>
      <c r="R53" s="108"/>
      <c r="S53" s="108"/>
      <c r="T53" s="108"/>
      <c r="U53" s="105"/>
      <c r="V53" s="105"/>
      <c r="W53" s="105"/>
      <c r="X53" s="113">
        <v>2.9</v>
      </c>
      <c r="Y53" s="113" t="s">
        <v>392</v>
      </c>
    </row>
    <row r="54" spans="1:55" s="113" customFormat="1" ht="16.5" customHeight="1">
      <c r="A54" s="110"/>
      <c r="B54" s="690"/>
      <c r="C54" s="690"/>
      <c r="D54" s="691"/>
      <c r="E54" s="691"/>
      <c r="F54" s="112"/>
      <c r="G54" s="112"/>
      <c r="H54" s="691"/>
      <c r="I54" s="691"/>
      <c r="J54" s="112"/>
      <c r="K54" s="112"/>
      <c r="L54" s="691"/>
      <c r="M54" s="691"/>
      <c r="N54" s="112"/>
      <c r="O54" s="112"/>
      <c r="P54" s="108"/>
      <c r="Q54" s="108"/>
      <c r="R54" s="108"/>
      <c r="S54" s="108"/>
      <c r="T54" s="108"/>
      <c r="U54" s="105"/>
      <c r="V54" s="105"/>
      <c r="W54" s="105"/>
      <c r="X54" s="113">
        <v>9</v>
      </c>
    </row>
    <row r="55" spans="1:55" s="113" customFormat="1" ht="16.5" customHeight="1">
      <c r="A55" s="110"/>
      <c r="B55" s="111"/>
      <c r="C55" s="111"/>
      <c r="D55" s="112"/>
      <c r="E55" s="112"/>
      <c r="F55" s="112"/>
      <c r="G55" s="112"/>
      <c r="H55" s="112"/>
      <c r="I55" s="112"/>
      <c r="J55" s="112"/>
      <c r="K55" s="112"/>
      <c r="L55" s="114"/>
      <c r="M55" s="114"/>
      <c r="N55" s="112"/>
      <c r="O55" s="112"/>
      <c r="P55" s="108"/>
      <c r="Q55" s="108"/>
      <c r="R55" s="108"/>
      <c r="S55" s="108"/>
      <c r="T55" s="108"/>
      <c r="U55" s="105"/>
      <c r="V55" s="105"/>
      <c r="W55" s="105"/>
      <c r="X55" s="113">
        <f>(X53/X54)*60</f>
        <v>19.333333333333332</v>
      </c>
    </row>
    <row r="56" spans="1:55" s="113" customFormat="1" ht="16.5" customHeight="1">
      <c r="A56" s="110"/>
      <c r="B56" s="111"/>
      <c r="C56" s="111"/>
      <c r="D56" s="112"/>
      <c r="E56" s="112"/>
      <c r="F56" s="112"/>
      <c r="G56" s="112"/>
      <c r="H56" s="112"/>
      <c r="I56" s="112"/>
      <c r="J56" s="112"/>
      <c r="K56" s="112"/>
      <c r="L56" s="114"/>
      <c r="M56" s="114"/>
      <c r="N56" s="112"/>
      <c r="O56" s="112"/>
      <c r="P56" s="108"/>
      <c r="Q56" s="108"/>
      <c r="R56" s="108"/>
      <c r="S56" s="119">
        <v>2.9</v>
      </c>
      <c r="T56" s="683" t="s">
        <v>394</v>
      </c>
      <c r="U56" s="684">
        <v>60</v>
      </c>
      <c r="V56" s="684" t="s">
        <v>395</v>
      </c>
      <c r="W56" s="684">
        <f>S56/S57*60</f>
        <v>19.333333333333332</v>
      </c>
    </row>
    <row r="57" spans="1:55" s="108" customFormat="1" ht="16.5" customHeight="1">
      <c r="A57" s="118"/>
      <c r="B57" s="118"/>
      <c r="C57" s="118"/>
      <c r="D57" s="118"/>
      <c r="E57" s="118"/>
      <c r="F57" s="118"/>
      <c r="G57" s="118"/>
      <c r="H57" s="118"/>
      <c r="L57" s="105"/>
      <c r="M57" s="105"/>
      <c r="N57" s="105"/>
      <c r="O57" s="105"/>
      <c r="P57" s="105"/>
      <c r="Q57" s="105"/>
      <c r="R57" s="105"/>
      <c r="S57" s="127">
        <v>9</v>
      </c>
      <c r="T57" s="683"/>
      <c r="U57" s="684"/>
      <c r="V57" s="684"/>
      <c r="W57" s="684"/>
    </row>
    <row r="58" spans="1:55" ht="30" customHeight="1">
      <c r="A58" s="118"/>
      <c r="B58" s="689" t="s">
        <v>115</v>
      </c>
      <c r="C58" s="689"/>
      <c r="D58" s="689" t="s">
        <v>116</v>
      </c>
      <c r="E58" s="689"/>
      <c r="F58" s="689"/>
      <c r="G58" s="689"/>
      <c r="H58" s="689"/>
      <c r="I58" s="689"/>
      <c r="J58" s="104" t="s">
        <v>117</v>
      </c>
      <c r="K58" s="104" t="s">
        <v>118</v>
      </c>
      <c r="L58" s="104" t="s">
        <v>6</v>
      </c>
      <c r="M58" s="108"/>
      <c r="N58" s="108"/>
      <c r="O58" s="108"/>
      <c r="P58" s="108"/>
    </row>
    <row r="59" spans="1:55">
      <c r="A59" s="118"/>
      <c r="B59" s="686" t="s">
        <v>120</v>
      </c>
      <c r="C59" s="686"/>
      <c r="D59" s="685" t="s">
        <v>400</v>
      </c>
      <c r="E59" s="685"/>
      <c r="F59" s="685"/>
      <c r="G59" s="685"/>
      <c r="H59" s="685"/>
      <c r="I59" s="685"/>
      <c r="J59" s="687">
        <f>SUM(D38,H38)</f>
        <v>2.9</v>
      </c>
      <c r="K59" s="686" t="s">
        <v>121</v>
      </c>
      <c r="L59" s="685"/>
      <c r="M59" s="108"/>
      <c r="N59" s="108"/>
      <c r="O59" s="108"/>
      <c r="P59" s="108"/>
    </row>
    <row r="60" spans="1:55">
      <c r="A60" s="118"/>
      <c r="B60" s="686"/>
      <c r="C60" s="686"/>
      <c r="D60" s="685"/>
      <c r="E60" s="685"/>
      <c r="F60" s="685"/>
      <c r="G60" s="685"/>
      <c r="H60" s="685"/>
      <c r="I60" s="685"/>
      <c r="J60" s="687"/>
      <c r="K60" s="686"/>
      <c r="L60" s="685"/>
      <c r="M60" s="108"/>
      <c r="N60" s="108"/>
      <c r="O60" s="108"/>
      <c r="P60" s="108"/>
    </row>
    <row r="61" spans="1:55">
      <c r="A61" s="118"/>
      <c r="B61" s="686" t="s">
        <v>122</v>
      </c>
      <c r="C61" s="686"/>
      <c r="D61" s="685" t="s">
        <v>398</v>
      </c>
      <c r="E61" s="685"/>
      <c r="F61" s="685"/>
      <c r="G61" s="685"/>
      <c r="H61" s="685"/>
      <c r="I61" s="685"/>
      <c r="J61" s="687">
        <f>(D41+H41)/2</f>
        <v>13.5</v>
      </c>
      <c r="K61" s="686" t="s">
        <v>123</v>
      </c>
      <c r="L61" s="688" t="s">
        <v>124</v>
      </c>
      <c r="M61" s="108"/>
      <c r="N61" s="108"/>
      <c r="O61" s="108"/>
      <c r="P61" s="108"/>
    </row>
    <row r="62" spans="1:55">
      <c r="A62" s="118"/>
      <c r="B62" s="686"/>
      <c r="C62" s="686"/>
      <c r="D62" s="685"/>
      <c r="E62" s="685"/>
      <c r="F62" s="685"/>
      <c r="G62" s="685"/>
      <c r="H62" s="685"/>
      <c r="I62" s="685"/>
      <c r="J62" s="687"/>
      <c r="K62" s="686"/>
      <c r="L62" s="688"/>
      <c r="M62" s="108"/>
      <c r="N62" s="108"/>
      <c r="O62" s="108"/>
      <c r="P62" s="108"/>
    </row>
    <row r="63" spans="1:55">
      <c r="A63" s="118"/>
      <c r="B63" s="686" t="s">
        <v>125</v>
      </c>
      <c r="C63" s="686"/>
      <c r="D63" s="685" t="s">
        <v>399</v>
      </c>
      <c r="E63" s="685"/>
      <c r="F63" s="685"/>
      <c r="G63" s="685"/>
      <c r="H63" s="685"/>
      <c r="I63" s="685"/>
      <c r="J63" s="687">
        <f>(D42+H42)/2</f>
        <v>16.5</v>
      </c>
      <c r="K63" s="686" t="s">
        <v>123</v>
      </c>
      <c r="L63" s="688" t="s">
        <v>124</v>
      </c>
      <c r="M63" s="108"/>
      <c r="N63" s="108"/>
      <c r="O63" s="108"/>
      <c r="P63" s="108"/>
    </row>
    <row r="64" spans="1:55">
      <c r="A64" s="118"/>
      <c r="B64" s="686"/>
      <c r="C64" s="686"/>
      <c r="D64" s="685"/>
      <c r="E64" s="685"/>
      <c r="F64" s="685"/>
      <c r="G64" s="685"/>
      <c r="H64" s="685"/>
      <c r="I64" s="685"/>
      <c r="J64" s="687"/>
      <c r="K64" s="686"/>
      <c r="L64" s="688"/>
      <c r="M64" s="108"/>
      <c r="N64" s="108"/>
      <c r="O64" s="108"/>
      <c r="P64" s="108"/>
    </row>
    <row r="65" spans="1:20" s="108" customFormat="1">
      <c r="A65" s="118"/>
      <c r="B65" s="118"/>
      <c r="C65" s="118"/>
      <c r="D65" s="118"/>
      <c r="E65" s="118"/>
      <c r="F65" s="118"/>
      <c r="G65" s="118"/>
      <c r="H65" s="118"/>
    </row>
    <row r="66" spans="1:20" s="108" customFormat="1">
      <c r="J66" s="300"/>
    </row>
    <row r="67" spans="1:20" s="108" customFormat="1" ht="20.25">
      <c r="F67" s="128"/>
      <c r="G67" s="122"/>
      <c r="H67" s="122"/>
    </row>
    <row r="68" spans="1:20" s="108" customFormat="1">
      <c r="F68" s="682"/>
      <c r="G68" s="682"/>
      <c r="H68" s="682"/>
    </row>
    <row r="69" spans="1:20" s="108" customFormat="1"/>
    <row r="70" spans="1:20" s="108" customFormat="1" ht="17.25">
      <c r="E70" s="681"/>
      <c r="F70" s="681"/>
      <c r="G70" s="681"/>
      <c r="S70" s="682"/>
      <c r="T70" s="682"/>
    </row>
    <row r="71" spans="1:20" s="108" customFormat="1"/>
    <row r="72" spans="1:20" s="108" customFormat="1"/>
    <row r="73" spans="1:20" s="108" customFormat="1"/>
    <row r="74" spans="1:20" s="108" customFormat="1"/>
    <row r="75" spans="1:20" s="108" customFormat="1"/>
    <row r="76" spans="1:20" s="108" customFormat="1">
      <c r="Q76" s="108">
        <v>0.08</v>
      </c>
    </row>
    <row r="77" spans="1:20" s="108" customFormat="1"/>
    <row r="78" spans="1:20" s="108" customFormat="1"/>
    <row r="79" spans="1:20" s="108" customFormat="1"/>
    <row r="80" spans="1:20" s="108" customFormat="1"/>
    <row r="81" s="108" customFormat="1"/>
    <row r="82" s="108" customFormat="1"/>
    <row r="83" s="108" customFormat="1"/>
    <row r="84" s="108" customFormat="1"/>
    <row r="85" s="108" customFormat="1"/>
    <row r="86" s="108" customFormat="1"/>
    <row r="87" s="108" customFormat="1"/>
    <row r="88" s="108" customFormat="1"/>
    <row r="89" s="108" customFormat="1"/>
    <row r="90" s="108" customFormat="1"/>
    <row r="91" s="108" customFormat="1"/>
    <row r="92" s="108" customFormat="1"/>
    <row r="93" s="108" customFormat="1"/>
    <row r="94" s="108" customFormat="1"/>
    <row r="95" s="108" customFormat="1"/>
    <row r="96" s="108" customFormat="1"/>
    <row r="97" s="108" customFormat="1"/>
    <row r="98" s="108" customFormat="1"/>
    <row r="99" s="108" customFormat="1"/>
    <row r="100" s="108" customFormat="1"/>
    <row r="101" s="108" customFormat="1"/>
    <row r="102" s="108" customFormat="1"/>
    <row r="103" s="108" customFormat="1"/>
    <row r="104" s="108" customFormat="1"/>
    <row r="105" s="108" customFormat="1"/>
    <row r="106" s="108" customFormat="1"/>
    <row r="107" s="108" customFormat="1"/>
    <row r="108" s="108" customFormat="1"/>
    <row r="109" s="108" customFormat="1"/>
    <row r="110" s="108" customFormat="1"/>
    <row r="111" s="108" customFormat="1"/>
    <row r="112" s="108" customFormat="1"/>
    <row r="113" spans="17:17" s="108" customFormat="1"/>
    <row r="114" spans="17:17" s="108" customFormat="1">
      <c r="Q114" s="108">
        <v>2.8</v>
      </c>
    </row>
    <row r="115" spans="17:17" s="108" customFormat="1"/>
    <row r="116" spans="17:17" s="108" customFormat="1"/>
    <row r="117" spans="17:17" s="108" customFormat="1"/>
    <row r="118" spans="17:17" s="108" customFormat="1"/>
    <row r="119" spans="17:17" s="108" customFormat="1"/>
    <row r="120" spans="17:17" s="108" customFormat="1"/>
    <row r="121" spans="17:17" s="108" customFormat="1"/>
    <row r="122" spans="17:17" s="108" customFormat="1"/>
    <row r="123" spans="17:17" s="108" customFormat="1"/>
    <row r="124" spans="17:17" s="108" customFormat="1"/>
    <row r="125" spans="17:17" s="108" customFormat="1"/>
    <row r="126" spans="17:17" s="108" customFormat="1"/>
    <row r="127" spans="17:17" s="108" customFormat="1"/>
    <row r="128" spans="17:17" s="108" customFormat="1"/>
    <row r="129" s="108" customFormat="1"/>
    <row r="130" s="108" customFormat="1"/>
    <row r="131" s="108" customFormat="1"/>
    <row r="132" s="108" customFormat="1"/>
    <row r="133" s="108" customFormat="1"/>
    <row r="134" s="108" customFormat="1"/>
    <row r="135" s="108" customFormat="1"/>
    <row r="136" s="108" customFormat="1"/>
    <row r="137" s="108" customFormat="1"/>
    <row r="138" s="108" customFormat="1"/>
    <row r="139" s="108" customFormat="1"/>
    <row r="140" s="108" customFormat="1"/>
    <row r="141" s="108" customFormat="1"/>
    <row r="142" s="108" customFormat="1"/>
    <row r="143" s="108" customFormat="1"/>
    <row r="144" s="108" customFormat="1"/>
    <row r="145" s="108" customFormat="1"/>
    <row r="146" s="108" customFormat="1"/>
    <row r="147" s="108" customFormat="1"/>
    <row r="148" s="108" customFormat="1"/>
  </sheetData>
  <mergeCells count="77">
    <mergeCell ref="A1:Q2"/>
    <mergeCell ref="U3:AA3"/>
    <mergeCell ref="B38:C39"/>
    <mergeCell ref="D38:E38"/>
    <mergeCell ref="F38:G39"/>
    <mergeCell ref="H38:I38"/>
    <mergeCell ref="J38:K39"/>
    <mergeCell ref="L38:M38"/>
    <mergeCell ref="N38:O39"/>
    <mergeCell ref="B41:C41"/>
    <mergeCell ref="D41:E41"/>
    <mergeCell ref="H41:I41"/>
    <mergeCell ref="L41:M41"/>
    <mergeCell ref="B42:C42"/>
    <mergeCell ref="D42:E42"/>
    <mergeCell ref="H42:I42"/>
    <mergeCell ref="L42:M42"/>
    <mergeCell ref="L47:M47"/>
    <mergeCell ref="N47:O47"/>
    <mergeCell ref="B44:C45"/>
    <mergeCell ref="D44:E44"/>
    <mergeCell ref="F44:G45"/>
    <mergeCell ref="H44:I44"/>
    <mergeCell ref="J44:K45"/>
    <mergeCell ref="L44:M44"/>
    <mergeCell ref="F48:G48"/>
    <mergeCell ref="H48:I48"/>
    <mergeCell ref="J48:K48"/>
    <mergeCell ref="L48:M48"/>
    <mergeCell ref="N44:O45"/>
    <mergeCell ref="B47:C47"/>
    <mergeCell ref="D47:E47"/>
    <mergeCell ref="F47:G47"/>
    <mergeCell ref="H47:I47"/>
    <mergeCell ref="J47:K47"/>
    <mergeCell ref="N48:O48"/>
    <mergeCell ref="B50:C51"/>
    <mergeCell ref="D50:E50"/>
    <mergeCell ref="F50:G51"/>
    <mergeCell ref="H50:I50"/>
    <mergeCell ref="J50:K51"/>
    <mergeCell ref="L50:M50"/>
    <mergeCell ref="N50:O51"/>
    <mergeCell ref="B48:C48"/>
    <mergeCell ref="D48:E48"/>
    <mergeCell ref="B53:C53"/>
    <mergeCell ref="D53:E53"/>
    <mergeCell ref="H53:I53"/>
    <mergeCell ref="L53:M53"/>
    <mergeCell ref="B54:C54"/>
    <mergeCell ref="D54:E54"/>
    <mergeCell ref="H54:I54"/>
    <mergeCell ref="L54:M54"/>
    <mergeCell ref="B61:C62"/>
    <mergeCell ref="D61:I62"/>
    <mergeCell ref="J61:J62"/>
    <mergeCell ref="K61:K62"/>
    <mergeCell ref="L61:L62"/>
    <mergeCell ref="B58:C58"/>
    <mergeCell ref="D58:I58"/>
    <mergeCell ref="B59:C60"/>
    <mergeCell ref="D59:I60"/>
    <mergeCell ref="J59:J60"/>
    <mergeCell ref="B63:C64"/>
    <mergeCell ref="D63:I64"/>
    <mergeCell ref="J63:J64"/>
    <mergeCell ref="K63:K64"/>
    <mergeCell ref="L63:L64"/>
    <mergeCell ref="F68:H68"/>
    <mergeCell ref="E70:G70"/>
    <mergeCell ref="S70:T70"/>
    <mergeCell ref="T56:T57"/>
    <mergeCell ref="U56:U57"/>
    <mergeCell ref="V56:V57"/>
    <mergeCell ref="W56:W57"/>
    <mergeCell ref="L59:L60"/>
    <mergeCell ref="K59:K60"/>
  </mergeCells>
  <phoneticPr fontId="130" type="noConversion"/>
  <printOptions horizontalCentered="1"/>
  <pageMargins left="0.15748031496062992" right="0.15748031496062992" top="0.39370078740157483" bottom="0.15748031496062992" header="0.23622047244094491" footer="0.15748031496062992"/>
  <pageSetup paperSize="9" scale="91" orientation="landscape" r:id="rId1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6">
    <tabColor rgb="FFFF0000"/>
  </sheetPr>
  <dimension ref="A1:BC148"/>
  <sheetViews>
    <sheetView zoomScale="70" zoomScaleNormal="70" workbookViewId="0">
      <selection sqref="A1:Q2"/>
    </sheetView>
  </sheetViews>
  <sheetFormatPr defaultRowHeight="16.5"/>
  <cols>
    <col min="1" max="1" width="4.625" style="96" customWidth="1"/>
    <col min="2" max="3" width="9" style="96"/>
    <col min="4" max="4" width="9" style="96" customWidth="1"/>
    <col min="5" max="10" width="9" style="96"/>
    <col min="11" max="11" width="9" style="96" customWidth="1"/>
    <col min="12" max="16" width="9" style="96"/>
    <col min="17" max="17" width="11.375" style="108" customWidth="1"/>
    <col min="18" max="18" width="10.875" style="108" customWidth="1"/>
    <col min="19" max="55" width="9" style="108"/>
    <col min="56" max="16384" width="9" style="96"/>
  </cols>
  <sheetData>
    <row r="1" spans="1:30" ht="16.5" customHeight="1">
      <c r="A1" s="698" t="s">
        <v>83</v>
      </c>
      <c r="B1" s="698"/>
      <c r="C1" s="698"/>
      <c r="D1" s="698"/>
      <c r="E1" s="698"/>
      <c r="F1" s="698"/>
      <c r="G1" s="698"/>
      <c r="H1" s="698"/>
      <c r="I1" s="698"/>
      <c r="J1" s="698"/>
      <c r="K1" s="698"/>
      <c r="L1" s="698"/>
      <c r="M1" s="698"/>
      <c r="N1" s="698"/>
      <c r="O1" s="698"/>
      <c r="P1" s="698"/>
      <c r="Q1" s="698"/>
      <c r="R1" s="122"/>
      <c r="S1" s="122"/>
      <c r="T1" s="122"/>
      <c r="U1" s="122"/>
    </row>
    <row r="2" spans="1:30" ht="26.25" customHeight="1">
      <c r="A2" s="698"/>
      <c r="B2" s="698"/>
      <c r="C2" s="698"/>
      <c r="D2" s="698"/>
      <c r="E2" s="698"/>
      <c r="F2" s="698"/>
      <c r="G2" s="698"/>
      <c r="H2" s="698"/>
      <c r="I2" s="698"/>
      <c r="J2" s="698"/>
      <c r="K2" s="698"/>
      <c r="L2" s="698"/>
      <c r="M2" s="698"/>
      <c r="N2" s="698"/>
      <c r="O2" s="698"/>
      <c r="P2" s="698"/>
      <c r="Q2" s="698"/>
      <c r="R2" s="122"/>
      <c r="S2" s="122"/>
      <c r="T2" s="122"/>
      <c r="U2" s="122"/>
    </row>
    <row r="3" spans="1:30" ht="24.75" customHeight="1">
      <c r="A3" s="102" t="s">
        <v>128</v>
      </c>
      <c r="B3" s="97"/>
      <c r="C3" s="97"/>
      <c r="D3" s="97"/>
      <c r="E3" s="97"/>
      <c r="F3" s="97"/>
      <c r="G3" s="97"/>
      <c r="H3" s="97"/>
      <c r="T3" s="123"/>
      <c r="U3" s="699" t="s">
        <v>84</v>
      </c>
      <c r="V3" s="699"/>
      <c r="W3" s="699"/>
      <c r="X3" s="699"/>
      <c r="Y3" s="699"/>
      <c r="Z3" s="699"/>
      <c r="AA3" s="699"/>
      <c r="AB3" s="123" t="s">
        <v>85</v>
      </c>
      <c r="AC3" s="123" t="s">
        <v>86</v>
      </c>
      <c r="AD3" s="124"/>
    </row>
    <row r="4" spans="1:30">
      <c r="A4" s="98"/>
      <c r="B4" s="97"/>
      <c r="C4" s="97"/>
      <c r="D4" s="97"/>
      <c r="E4" s="97"/>
      <c r="F4" s="97"/>
      <c r="G4" s="97"/>
      <c r="H4" s="97"/>
      <c r="T4" s="123">
        <v>1</v>
      </c>
      <c r="U4" s="124" t="s">
        <v>87</v>
      </c>
      <c r="V4" s="124"/>
      <c r="W4" s="124"/>
      <c r="X4" s="124"/>
      <c r="Y4" s="124"/>
      <c r="Z4" s="124"/>
      <c r="AA4" s="124"/>
      <c r="AB4" s="124">
        <v>7</v>
      </c>
      <c r="AC4" s="124">
        <v>8</v>
      </c>
      <c r="AD4" s="124"/>
    </row>
    <row r="5" spans="1:30">
      <c r="A5" s="97"/>
      <c r="B5" s="97"/>
      <c r="C5" s="97"/>
      <c r="D5" s="97"/>
      <c r="E5" s="97"/>
      <c r="F5" s="97"/>
      <c r="G5" s="97"/>
      <c r="H5" s="97"/>
      <c r="T5" s="123">
        <v>2</v>
      </c>
      <c r="U5" s="124" t="s">
        <v>88</v>
      </c>
      <c r="V5" s="124"/>
      <c r="W5" s="124"/>
      <c r="X5" s="124"/>
      <c r="Y5" s="124"/>
      <c r="Z5" s="124"/>
      <c r="AA5" s="124"/>
      <c r="AB5" s="124">
        <v>10</v>
      </c>
      <c r="AC5" s="124">
        <v>15</v>
      </c>
      <c r="AD5" s="124"/>
    </row>
    <row r="6" spans="1:30">
      <c r="A6" s="98"/>
      <c r="B6" s="97"/>
      <c r="C6" s="97"/>
      <c r="D6" s="97"/>
      <c r="E6" s="97"/>
      <c r="F6" s="97"/>
      <c r="G6" s="97"/>
      <c r="H6" s="97"/>
      <c r="T6" s="123">
        <v>3</v>
      </c>
      <c r="U6" s="124" t="s">
        <v>89</v>
      </c>
      <c r="V6" s="124"/>
      <c r="W6" s="124"/>
      <c r="X6" s="124"/>
      <c r="Y6" s="124"/>
      <c r="Z6" s="124"/>
      <c r="AA6" s="124"/>
      <c r="AB6" s="124">
        <v>15</v>
      </c>
      <c r="AC6" s="124">
        <v>20</v>
      </c>
      <c r="AD6" s="124"/>
    </row>
    <row r="7" spans="1:30">
      <c r="A7" s="97"/>
      <c r="B7" s="97"/>
      <c r="C7" s="97"/>
      <c r="D7" s="97"/>
      <c r="E7" s="97"/>
      <c r="F7" s="97"/>
      <c r="G7" s="97"/>
      <c r="H7" s="97"/>
      <c r="T7" s="123">
        <v>4</v>
      </c>
      <c r="U7" s="124" t="s">
        <v>90</v>
      </c>
      <c r="V7" s="124"/>
      <c r="W7" s="124"/>
      <c r="X7" s="124"/>
      <c r="Y7" s="124"/>
      <c r="Z7" s="124"/>
      <c r="AA7" s="124"/>
      <c r="AB7" s="124">
        <v>30</v>
      </c>
      <c r="AC7" s="124">
        <v>35</v>
      </c>
      <c r="AD7" s="124"/>
    </row>
    <row r="8" spans="1:30">
      <c r="A8" s="97"/>
      <c r="B8" s="97"/>
      <c r="C8" s="97"/>
      <c r="D8" s="97"/>
      <c r="E8" s="97"/>
      <c r="F8" s="97"/>
      <c r="G8" s="97"/>
      <c r="H8" s="97"/>
      <c r="T8" s="123">
        <v>5</v>
      </c>
      <c r="U8" s="124" t="s">
        <v>91</v>
      </c>
      <c r="V8" s="124"/>
      <c r="W8" s="124"/>
      <c r="X8" s="124"/>
      <c r="Y8" s="124"/>
      <c r="Z8" s="124"/>
      <c r="AA8" s="124"/>
      <c r="AB8" s="124">
        <v>20</v>
      </c>
      <c r="AC8" s="124">
        <v>25</v>
      </c>
      <c r="AD8" s="124"/>
    </row>
    <row r="9" spans="1:30">
      <c r="A9" s="97"/>
      <c r="B9" s="97"/>
      <c r="C9" s="97"/>
      <c r="D9" s="97"/>
      <c r="E9" s="97"/>
      <c r="F9" s="97"/>
      <c r="G9" s="97"/>
      <c r="H9" s="97"/>
      <c r="T9" s="123">
        <v>6</v>
      </c>
      <c r="U9" s="124" t="s">
        <v>92</v>
      </c>
      <c r="V9" s="124"/>
      <c r="W9" s="124"/>
      <c r="X9" s="124"/>
      <c r="Y9" s="124"/>
      <c r="Z9" s="124"/>
      <c r="AA9" s="124"/>
      <c r="AB9" s="124">
        <v>20</v>
      </c>
      <c r="AC9" s="124">
        <v>25</v>
      </c>
      <c r="AD9" s="124"/>
    </row>
    <row r="10" spans="1:30">
      <c r="A10" s="97"/>
      <c r="B10" s="97"/>
      <c r="C10" s="97"/>
      <c r="D10" s="97"/>
      <c r="E10" s="97"/>
      <c r="F10" s="97"/>
      <c r="G10" s="97"/>
      <c r="H10" s="97"/>
      <c r="T10" s="123">
        <v>7</v>
      </c>
      <c r="U10" s="124" t="s">
        <v>93</v>
      </c>
      <c r="V10" s="124"/>
      <c r="W10" s="124"/>
      <c r="X10" s="124"/>
      <c r="Y10" s="124"/>
      <c r="Z10" s="124"/>
      <c r="AA10" s="124"/>
      <c r="AB10" s="124">
        <v>25</v>
      </c>
      <c r="AC10" s="124">
        <v>30</v>
      </c>
      <c r="AD10" s="124"/>
    </row>
    <row r="11" spans="1:30">
      <c r="A11" s="97"/>
      <c r="B11" s="97"/>
      <c r="C11" s="97"/>
      <c r="D11" s="97"/>
      <c r="E11" s="97"/>
      <c r="F11" s="97"/>
      <c r="G11" s="97"/>
      <c r="H11" s="97"/>
      <c r="T11" s="123">
        <v>8</v>
      </c>
      <c r="U11" s="124" t="s">
        <v>94</v>
      </c>
      <c r="V11" s="124"/>
      <c r="W11" s="124"/>
      <c r="X11" s="124"/>
      <c r="Y11" s="124"/>
      <c r="Z11" s="124"/>
      <c r="AA11" s="124"/>
      <c r="AB11" s="124">
        <v>30</v>
      </c>
      <c r="AC11" s="124">
        <v>35</v>
      </c>
      <c r="AD11" s="124"/>
    </row>
    <row r="12" spans="1:30">
      <c r="A12" s="97"/>
      <c r="B12" s="97"/>
      <c r="C12" s="97"/>
      <c r="D12" s="97"/>
      <c r="E12" s="97"/>
      <c r="F12" s="97"/>
      <c r="G12" s="97"/>
      <c r="H12" s="97"/>
      <c r="L12" s="99"/>
      <c r="M12" s="99"/>
      <c r="N12" s="99"/>
      <c r="O12" s="99"/>
      <c r="P12" s="99"/>
      <c r="Q12" s="125"/>
      <c r="R12" s="125"/>
      <c r="S12" s="125"/>
      <c r="T12" s="123">
        <v>9</v>
      </c>
      <c r="U12" s="124" t="s">
        <v>95</v>
      </c>
      <c r="V12" s="124"/>
      <c r="W12" s="124"/>
      <c r="X12" s="124"/>
      <c r="Y12" s="124"/>
      <c r="Z12" s="124"/>
      <c r="AA12" s="124"/>
      <c r="AB12" s="124">
        <v>30</v>
      </c>
      <c r="AC12" s="124">
        <v>35</v>
      </c>
      <c r="AD12" s="124"/>
    </row>
    <row r="13" spans="1:30">
      <c r="A13" s="97"/>
      <c r="B13" s="97"/>
      <c r="C13" s="97"/>
      <c r="D13" s="97"/>
      <c r="E13" s="97"/>
      <c r="F13" s="97"/>
      <c r="G13" s="97"/>
      <c r="H13" s="97"/>
      <c r="T13" s="123">
        <v>10</v>
      </c>
      <c r="U13" s="124" t="s">
        <v>96</v>
      </c>
      <c r="V13" s="124"/>
      <c r="W13" s="124"/>
      <c r="X13" s="124"/>
      <c r="Y13" s="124"/>
      <c r="Z13" s="124"/>
      <c r="AA13" s="124"/>
      <c r="AB13" s="124">
        <v>30</v>
      </c>
      <c r="AC13" s="124">
        <v>35</v>
      </c>
      <c r="AD13" s="124"/>
    </row>
    <row r="14" spans="1:30">
      <c r="A14" s="98"/>
      <c r="B14" s="97"/>
      <c r="C14" s="97"/>
      <c r="D14" s="97"/>
      <c r="E14" s="97"/>
      <c r="F14" s="97"/>
      <c r="G14" s="97"/>
      <c r="H14" s="97"/>
      <c r="T14" s="123">
        <v>11</v>
      </c>
      <c r="U14" s="124" t="s">
        <v>97</v>
      </c>
      <c r="V14" s="124"/>
      <c r="W14" s="124"/>
      <c r="X14" s="124"/>
      <c r="Y14" s="124"/>
      <c r="Z14" s="124"/>
      <c r="AA14" s="124"/>
      <c r="AB14" s="124">
        <v>35</v>
      </c>
      <c r="AC14" s="124">
        <v>35</v>
      </c>
      <c r="AD14" s="124"/>
    </row>
    <row r="15" spans="1:30">
      <c r="A15" s="97"/>
      <c r="B15" s="97"/>
      <c r="C15" s="97"/>
      <c r="D15" s="97"/>
      <c r="E15" s="97"/>
      <c r="F15" s="97"/>
      <c r="G15" s="97"/>
      <c r="H15" s="97"/>
      <c r="T15" s="123">
        <v>12</v>
      </c>
      <c r="U15" s="124" t="s">
        <v>98</v>
      </c>
      <c r="V15" s="124"/>
      <c r="W15" s="124"/>
      <c r="X15" s="124"/>
      <c r="Y15" s="124"/>
      <c r="Z15" s="124"/>
      <c r="AA15" s="124"/>
      <c r="AB15" s="124">
        <v>35</v>
      </c>
      <c r="AC15" s="124">
        <v>35</v>
      </c>
      <c r="AD15" s="124"/>
    </row>
    <row r="16" spans="1:30">
      <c r="A16" s="98"/>
      <c r="B16" s="97"/>
      <c r="C16" s="97"/>
      <c r="D16" s="97"/>
      <c r="E16" s="97"/>
      <c r="F16" s="97"/>
      <c r="G16" s="97"/>
      <c r="H16" s="97"/>
      <c r="T16" s="123">
        <v>13</v>
      </c>
      <c r="U16" s="124" t="s">
        <v>99</v>
      </c>
      <c r="V16" s="124"/>
      <c r="W16" s="124"/>
      <c r="X16" s="124"/>
      <c r="Y16" s="124"/>
      <c r="Z16" s="124"/>
      <c r="AA16" s="124"/>
      <c r="AB16" s="124">
        <v>50</v>
      </c>
      <c r="AC16" s="124">
        <v>55</v>
      </c>
      <c r="AD16" s="124"/>
    </row>
    <row r="17" spans="1:30">
      <c r="A17" s="97"/>
      <c r="B17" s="97"/>
      <c r="C17" s="97"/>
      <c r="D17" s="97"/>
      <c r="E17" s="97"/>
      <c r="F17" s="97"/>
      <c r="G17" s="97"/>
      <c r="H17" s="97"/>
      <c r="T17" s="123">
        <v>14</v>
      </c>
      <c r="U17" s="124" t="s">
        <v>100</v>
      </c>
      <c r="V17" s="124"/>
      <c r="W17" s="124"/>
      <c r="X17" s="124"/>
      <c r="Y17" s="124"/>
      <c r="Z17" s="124"/>
      <c r="AA17" s="124"/>
      <c r="AB17" s="124">
        <v>60</v>
      </c>
      <c r="AC17" s="124">
        <v>60</v>
      </c>
      <c r="AD17" s="124"/>
    </row>
    <row r="18" spans="1:30">
      <c r="A18" s="97"/>
      <c r="B18" s="97"/>
      <c r="C18" s="97"/>
      <c r="D18" s="97"/>
      <c r="E18" s="97"/>
      <c r="F18" s="97"/>
      <c r="G18" s="97"/>
      <c r="H18" s="97"/>
      <c r="T18" s="123"/>
      <c r="U18" s="124"/>
      <c r="V18" s="124"/>
      <c r="W18" s="124"/>
      <c r="X18" s="124"/>
      <c r="Y18" s="124"/>
      <c r="Z18" s="124"/>
      <c r="AA18" s="124"/>
      <c r="AB18" s="124"/>
      <c r="AC18" s="124"/>
      <c r="AD18" s="124"/>
    </row>
    <row r="19" spans="1:30">
      <c r="A19" s="97"/>
      <c r="B19" s="97"/>
      <c r="C19" s="97"/>
      <c r="D19" s="97"/>
      <c r="E19" s="97"/>
      <c r="F19" s="97"/>
      <c r="G19" s="97"/>
      <c r="H19" s="97"/>
      <c r="T19" s="123"/>
      <c r="U19" s="124"/>
      <c r="V19" s="124"/>
      <c r="W19" s="124"/>
      <c r="X19" s="124"/>
      <c r="Y19" s="124"/>
      <c r="Z19" s="124"/>
      <c r="AA19" s="124"/>
      <c r="AB19" s="124"/>
      <c r="AC19" s="124"/>
      <c r="AD19" s="124"/>
    </row>
    <row r="20" spans="1:30">
      <c r="A20" s="97"/>
      <c r="B20" s="97"/>
      <c r="C20" s="97"/>
      <c r="D20" s="97"/>
      <c r="E20" s="97"/>
      <c r="F20" s="97"/>
      <c r="G20" s="97"/>
      <c r="H20" s="97"/>
      <c r="T20" s="123"/>
      <c r="U20" s="124"/>
      <c r="V20" s="124"/>
      <c r="W20" s="124"/>
      <c r="X20" s="124"/>
      <c r="Y20" s="124"/>
      <c r="Z20" s="124"/>
      <c r="AA20" s="124"/>
      <c r="AB20" s="124"/>
      <c r="AC20" s="124"/>
      <c r="AD20" s="124"/>
    </row>
    <row r="21" spans="1:30">
      <c r="A21" s="97"/>
      <c r="B21" s="97"/>
      <c r="C21" s="97"/>
      <c r="D21" s="97"/>
      <c r="E21" s="97"/>
      <c r="F21" s="97"/>
      <c r="G21" s="97"/>
      <c r="H21" s="97"/>
      <c r="T21" s="123"/>
      <c r="U21" s="124"/>
      <c r="V21" s="124"/>
      <c r="W21" s="124"/>
      <c r="X21" s="124"/>
      <c r="Y21" s="124"/>
      <c r="Z21" s="124"/>
      <c r="AA21" s="124"/>
      <c r="AB21" s="124"/>
      <c r="AC21" s="124"/>
      <c r="AD21" s="124"/>
    </row>
    <row r="22" spans="1:30">
      <c r="A22" s="97"/>
      <c r="B22" s="97"/>
      <c r="C22" s="97"/>
      <c r="D22" s="97"/>
      <c r="E22" s="97"/>
      <c r="F22" s="97"/>
      <c r="G22" s="97"/>
      <c r="H22" s="97"/>
      <c r="L22" s="99"/>
      <c r="M22" s="99"/>
      <c r="N22" s="99"/>
      <c r="O22" s="99"/>
      <c r="P22" s="99"/>
      <c r="Q22" s="125"/>
      <c r="R22" s="125"/>
      <c r="S22" s="125"/>
      <c r="T22" s="123"/>
      <c r="U22" s="124"/>
      <c r="V22" s="124"/>
      <c r="W22" s="124"/>
      <c r="X22" s="124"/>
      <c r="Y22" s="124"/>
      <c r="Z22" s="124"/>
      <c r="AA22" s="124"/>
      <c r="AB22" s="124"/>
      <c r="AC22" s="124"/>
      <c r="AD22" s="124"/>
    </row>
    <row r="23" spans="1:30">
      <c r="A23" s="97"/>
      <c r="B23" s="97"/>
      <c r="C23" s="97"/>
      <c r="D23" s="97"/>
      <c r="E23" s="97"/>
      <c r="F23" s="97"/>
      <c r="G23" s="97"/>
      <c r="H23" s="97"/>
      <c r="T23" s="123"/>
      <c r="U23" s="124"/>
      <c r="V23" s="124"/>
      <c r="W23" s="124"/>
      <c r="X23" s="124"/>
      <c r="Y23" s="124"/>
      <c r="Z23" s="124"/>
      <c r="AA23" s="124"/>
      <c r="AB23" s="124"/>
      <c r="AC23" s="124"/>
      <c r="AD23" s="124"/>
    </row>
    <row r="24" spans="1:30">
      <c r="A24" s="97"/>
      <c r="B24" s="97"/>
      <c r="C24" s="97"/>
      <c r="D24" s="97"/>
      <c r="E24" s="97"/>
      <c r="F24" s="97"/>
      <c r="G24" s="97"/>
      <c r="H24" s="97"/>
      <c r="T24" s="123"/>
      <c r="U24" s="124"/>
      <c r="V24" s="124"/>
      <c r="W24" s="124"/>
      <c r="X24" s="124" t="s">
        <v>101</v>
      </c>
      <c r="Y24" s="124"/>
      <c r="Z24" s="124"/>
      <c r="AA24" s="124"/>
      <c r="AB24" s="124"/>
      <c r="AC24" s="124"/>
      <c r="AD24" s="124"/>
    </row>
    <row r="25" spans="1:30">
      <c r="A25" s="97"/>
      <c r="B25" s="97"/>
      <c r="C25" s="97"/>
      <c r="D25" s="97"/>
      <c r="E25" s="97"/>
      <c r="F25" s="97"/>
      <c r="G25" s="97"/>
      <c r="H25" s="97"/>
      <c r="T25" s="123"/>
      <c r="U25" s="124"/>
      <c r="V25" s="124"/>
      <c r="W25" s="124"/>
      <c r="X25" s="124" t="s">
        <v>102</v>
      </c>
      <c r="Y25" s="124"/>
      <c r="Z25" s="124"/>
      <c r="AA25" s="124"/>
      <c r="AB25" s="124"/>
      <c r="AC25" s="124"/>
      <c r="AD25" s="124"/>
    </row>
    <row r="26" spans="1:30">
      <c r="A26" s="97"/>
      <c r="B26" s="97"/>
      <c r="C26" s="97"/>
      <c r="D26" s="97"/>
      <c r="E26" s="97"/>
      <c r="F26" s="97"/>
      <c r="G26" s="97"/>
      <c r="H26" s="97"/>
      <c r="T26" s="123"/>
      <c r="U26" s="124"/>
      <c r="V26" s="124"/>
      <c r="W26" s="124"/>
      <c r="X26" s="124" t="s">
        <v>103</v>
      </c>
      <c r="Y26" s="124"/>
      <c r="Z26" s="124"/>
      <c r="AA26" s="124"/>
      <c r="AB26" s="124"/>
      <c r="AC26" s="124"/>
      <c r="AD26" s="124"/>
    </row>
    <row r="27" spans="1:30">
      <c r="A27" s="98"/>
      <c r="B27" s="97"/>
      <c r="C27" s="97"/>
      <c r="D27" s="97"/>
      <c r="E27" s="97"/>
      <c r="F27" s="97"/>
      <c r="G27" s="97"/>
      <c r="H27" s="97"/>
      <c r="T27" s="123"/>
      <c r="U27" s="124"/>
      <c r="V27" s="124"/>
      <c r="W27" s="124"/>
      <c r="X27" s="124" t="s">
        <v>104</v>
      </c>
      <c r="Y27" s="124"/>
      <c r="Z27" s="124"/>
      <c r="AA27" s="124"/>
      <c r="AB27" s="124"/>
      <c r="AC27" s="124"/>
      <c r="AD27" s="124"/>
    </row>
    <row r="28" spans="1:30">
      <c r="A28" s="97"/>
      <c r="B28" s="97"/>
      <c r="C28" s="97"/>
      <c r="D28" s="97"/>
      <c r="E28" s="97"/>
      <c r="F28" s="97"/>
      <c r="G28" s="97"/>
      <c r="H28" s="97"/>
      <c r="T28" s="123"/>
      <c r="U28" s="124"/>
      <c r="V28" s="124"/>
      <c r="W28" s="124"/>
      <c r="X28" s="124" t="s">
        <v>105</v>
      </c>
      <c r="Y28" s="124"/>
      <c r="Z28" s="124"/>
      <c r="AA28" s="124"/>
      <c r="AB28" s="124"/>
      <c r="AC28" s="124"/>
      <c r="AD28" s="124"/>
    </row>
    <row r="29" spans="1:30">
      <c r="A29" s="98"/>
      <c r="B29" s="97"/>
      <c r="C29" s="97"/>
      <c r="D29" s="97"/>
      <c r="E29" s="97"/>
      <c r="F29" s="97"/>
      <c r="G29" s="97"/>
      <c r="H29" s="97"/>
      <c r="T29" s="123"/>
      <c r="U29" s="124"/>
      <c r="V29" s="124"/>
      <c r="W29" s="124"/>
      <c r="X29" s="124" t="s">
        <v>106</v>
      </c>
      <c r="Y29" s="124"/>
      <c r="Z29" s="124"/>
      <c r="AA29" s="124"/>
      <c r="AB29" s="124"/>
      <c r="AC29" s="124"/>
      <c r="AD29" s="124"/>
    </row>
    <row r="30" spans="1:30">
      <c r="A30" s="97"/>
      <c r="B30" s="97"/>
      <c r="C30" s="97"/>
      <c r="D30" s="97"/>
      <c r="E30" s="97"/>
      <c r="F30" s="97"/>
      <c r="G30" s="97"/>
      <c r="H30" s="97"/>
      <c r="T30" s="123"/>
      <c r="U30" s="124"/>
      <c r="V30" s="124"/>
      <c r="W30" s="124"/>
      <c r="X30" s="124" t="s">
        <v>107</v>
      </c>
      <c r="Y30" s="124"/>
      <c r="Z30" s="124"/>
      <c r="AA30" s="124"/>
      <c r="AB30" s="124"/>
      <c r="AC30" s="124"/>
      <c r="AD30" s="124"/>
    </row>
    <row r="31" spans="1:30">
      <c r="A31" s="97"/>
      <c r="B31" s="97"/>
      <c r="C31" s="97"/>
      <c r="D31" s="97"/>
      <c r="E31" s="97"/>
      <c r="F31" s="97"/>
      <c r="G31" s="97"/>
      <c r="H31" s="97"/>
      <c r="T31" s="123"/>
      <c r="U31" s="124"/>
      <c r="V31" s="124"/>
      <c r="W31" s="124"/>
      <c r="X31" s="124" t="s">
        <v>108</v>
      </c>
      <c r="Y31" s="124"/>
      <c r="Z31" s="124"/>
      <c r="AA31" s="124"/>
      <c r="AB31" s="124"/>
      <c r="AC31" s="124"/>
      <c r="AD31" s="124"/>
    </row>
    <row r="32" spans="1:30">
      <c r="A32" s="97"/>
      <c r="B32" s="97"/>
      <c r="C32" s="97"/>
      <c r="D32" s="97"/>
      <c r="E32" s="97"/>
      <c r="F32" s="97"/>
      <c r="G32" s="97"/>
      <c r="H32" s="97"/>
      <c r="T32" s="123"/>
      <c r="U32" s="124"/>
      <c r="V32" s="124"/>
      <c r="W32" s="124"/>
      <c r="X32" s="124" t="s">
        <v>109</v>
      </c>
      <c r="Y32" s="124"/>
      <c r="Z32" s="124"/>
      <c r="AA32" s="124"/>
      <c r="AB32" s="124"/>
      <c r="AC32" s="124"/>
      <c r="AD32" s="124"/>
    </row>
    <row r="33" spans="1:55">
      <c r="A33" s="97"/>
      <c r="B33" s="97"/>
      <c r="C33" s="97"/>
      <c r="D33" s="97"/>
      <c r="E33" s="97"/>
      <c r="F33" s="97"/>
      <c r="G33" s="97"/>
      <c r="H33" s="97"/>
      <c r="T33" s="123"/>
      <c r="U33" s="124"/>
      <c r="V33" s="124"/>
      <c r="W33" s="124"/>
      <c r="X33" s="124" t="s">
        <v>110</v>
      </c>
      <c r="Y33" s="124"/>
      <c r="Z33" s="124"/>
      <c r="AA33" s="124"/>
      <c r="AB33" s="124"/>
      <c r="AC33" s="124"/>
      <c r="AD33" s="124"/>
    </row>
    <row r="34" spans="1:55">
      <c r="A34" s="97"/>
      <c r="B34" s="97"/>
      <c r="C34" s="97"/>
      <c r="D34" s="97"/>
      <c r="E34" s="97"/>
      <c r="F34" s="97"/>
      <c r="G34" s="97"/>
      <c r="H34" s="97"/>
      <c r="T34" s="123"/>
      <c r="U34" s="124"/>
      <c r="V34" s="124"/>
      <c r="W34" s="124"/>
      <c r="X34" s="124" t="s">
        <v>111</v>
      </c>
      <c r="Y34" s="124"/>
      <c r="Z34" s="124"/>
      <c r="AA34" s="124"/>
      <c r="AB34" s="124"/>
      <c r="AC34" s="124"/>
      <c r="AD34" s="124"/>
    </row>
    <row r="35" spans="1:55">
      <c r="A35" s="97"/>
      <c r="B35" s="97"/>
      <c r="C35" s="97"/>
      <c r="D35" s="97"/>
      <c r="E35" s="97"/>
      <c r="F35" s="97"/>
      <c r="G35" s="97"/>
      <c r="H35" s="97"/>
      <c r="L35" s="99"/>
      <c r="M35" s="99"/>
      <c r="N35" s="99"/>
      <c r="O35" s="99"/>
      <c r="P35" s="99"/>
      <c r="Q35" s="125" t="s">
        <v>129</v>
      </c>
      <c r="R35" s="126"/>
      <c r="S35" s="125" t="s">
        <v>130</v>
      </c>
      <c r="T35" s="123"/>
      <c r="U35" s="124"/>
      <c r="V35" s="124"/>
      <c r="W35" s="124"/>
      <c r="X35" s="124" t="s">
        <v>112</v>
      </c>
      <c r="Y35" s="124"/>
      <c r="Z35" s="124"/>
      <c r="AA35" s="124"/>
      <c r="AB35" s="124"/>
      <c r="AC35" s="124"/>
      <c r="AD35" s="124"/>
    </row>
    <row r="36" spans="1:55" s="103" customFormat="1" ht="24.75" customHeight="1">
      <c r="A36" s="115" t="s">
        <v>131</v>
      </c>
      <c r="B36" s="116"/>
      <c r="C36" s="117"/>
      <c r="D36" s="116"/>
      <c r="E36" s="116"/>
      <c r="F36" s="116"/>
      <c r="G36" s="116"/>
      <c r="H36" s="116"/>
      <c r="I36" s="116"/>
      <c r="J36" s="116"/>
      <c r="K36" s="116"/>
      <c r="L36" s="116"/>
      <c r="M36" s="116"/>
      <c r="N36" s="116"/>
      <c r="O36" s="116"/>
      <c r="P36" s="116"/>
      <c r="Q36" s="116"/>
      <c r="R36" s="116"/>
      <c r="S36" s="116"/>
      <c r="T36" s="116"/>
      <c r="U36" s="116"/>
      <c r="V36" s="116"/>
      <c r="W36" s="116"/>
      <c r="X36" s="116"/>
      <c r="Y36" s="116"/>
      <c r="Z36" s="116"/>
      <c r="AA36" s="116"/>
      <c r="AB36" s="116"/>
      <c r="AC36" s="116"/>
      <c r="AD36" s="116"/>
      <c r="AE36" s="116"/>
      <c r="AF36" s="116"/>
      <c r="AG36" s="116"/>
      <c r="AH36" s="116"/>
      <c r="AI36" s="116"/>
      <c r="AJ36" s="116"/>
      <c r="AK36" s="116"/>
      <c r="AL36" s="116"/>
      <c r="AM36" s="116"/>
      <c r="AN36" s="116"/>
      <c r="AO36" s="116"/>
      <c r="AP36" s="116"/>
      <c r="AQ36" s="116"/>
      <c r="AR36" s="116"/>
      <c r="AS36" s="116"/>
      <c r="AT36" s="116"/>
      <c r="AU36" s="116"/>
      <c r="AV36" s="116"/>
      <c r="AW36" s="116"/>
      <c r="AX36" s="116"/>
      <c r="AY36" s="116"/>
      <c r="AZ36" s="116"/>
      <c r="BA36" s="116"/>
      <c r="BB36" s="116"/>
      <c r="BC36" s="116"/>
    </row>
    <row r="37" spans="1:55" s="100" customFormat="1" ht="16.5" customHeight="1" thickBot="1">
      <c r="A37" s="105"/>
      <c r="B37" s="106"/>
      <c r="C37" s="106"/>
      <c r="D37" s="105"/>
      <c r="E37" s="106"/>
      <c r="F37" s="105"/>
      <c r="G37" s="106"/>
      <c r="H37" s="105"/>
      <c r="I37" s="106"/>
      <c r="J37" s="105"/>
      <c r="K37" s="106"/>
      <c r="L37" s="108"/>
      <c r="M37" s="108"/>
      <c r="N37" s="108"/>
      <c r="O37" s="108"/>
      <c r="P37" s="108"/>
      <c r="Q37" s="108"/>
      <c r="R37" s="108"/>
      <c r="S37" s="108"/>
      <c r="T37" s="108"/>
      <c r="U37" s="105"/>
      <c r="V37" s="105"/>
      <c r="W37" s="105"/>
      <c r="X37" s="105"/>
      <c r="Y37" s="105"/>
      <c r="Z37" s="105"/>
      <c r="AA37" s="105"/>
      <c r="AB37" s="105"/>
      <c r="AC37" s="105"/>
      <c r="AD37" s="105"/>
      <c r="AE37" s="105"/>
      <c r="AF37" s="105"/>
      <c r="AG37" s="105"/>
      <c r="AH37" s="105"/>
      <c r="AI37" s="105"/>
      <c r="AJ37" s="105"/>
      <c r="AK37" s="105"/>
      <c r="AL37" s="105"/>
      <c r="AM37" s="105"/>
      <c r="AN37" s="105"/>
      <c r="AO37" s="105"/>
      <c r="AP37" s="105"/>
      <c r="AQ37" s="105"/>
      <c r="AR37" s="105"/>
      <c r="AS37" s="105"/>
      <c r="AT37" s="105"/>
      <c r="AU37" s="105"/>
      <c r="AV37" s="105"/>
      <c r="AW37" s="105"/>
      <c r="AX37" s="105"/>
      <c r="AY37" s="105"/>
      <c r="AZ37" s="105"/>
      <c r="BA37" s="105"/>
      <c r="BB37" s="105"/>
      <c r="BC37" s="105"/>
    </row>
    <row r="38" spans="1:55" s="100" customFormat="1" ht="16.5" customHeight="1" thickBot="1">
      <c r="A38" s="105"/>
      <c r="B38" s="700" t="s">
        <v>149</v>
      </c>
      <c r="C38" s="701"/>
      <c r="D38" s="704">
        <v>0.27</v>
      </c>
      <c r="E38" s="705"/>
      <c r="F38" s="700" t="s">
        <v>138</v>
      </c>
      <c r="G38" s="701"/>
      <c r="H38" s="704">
        <v>0.39</v>
      </c>
      <c r="I38" s="706"/>
      <c r="J38" s="707" t="s">
        <v>140</v>
      </c>
      <c r="K38" s="708"/>
      <c r="L38" s="704">
        <v>4.84</v>
      </c>
      <c r="M38" s="705"/>
      <c r="N38" s="707" t="s">
        <v>145</v>
      </c>
      <c r="O38" s="708"/>
      <c r="P38" s="108"/>
      <c r="Q38" s="108"/>
      <c r="R38" s="108"/>
      <c r="S38" s="108"/>
      <c r="T38" s="108">
        <v>0</v>
      </c>
      <c r="U38" s="105"/>
      <c r="V38" s="105"/>
      <c r="W38" s="105"/>
      <c r="X38" s="105"/>
      <c r="Y38" s="105"/>
      <c r="Z38" s="105"/>
      <c r="AA38" s="105"/>
      <c r="AB38" s="105"/>
      <c r="AC38" s="105"/>
      <c r="AD38" s="105"/>
      <c r="AE38" s="105"/>
      <c r="AF38" s="105"/>
      <c r="AG38" s="105"/>
      <c r="AH38" s="105"/>
      <c r="AI38" s="105"/>
      <c r="AJ38" s="105"/>
      <c r="AK38" s="105"/>
      <c r="AL38" s="105"/>
      <c r="AM38" s="105"/>
      <c r="AN38" s="105"/>
      <c r="AO38" s="105"/>
      <c r="AP38" s="105"/>
      <c r="AQ38" s="105"/>
      <c r="AR38" s="105"/>
      <c r="AS38" s="105"/>
      <c r="AT38" s="105"/>
      <c r="AU38" s="105"/>
      <c r="AV38" s="105"/>
      <c r="AW38" s="105"/>
      <c r="AX38" s="105"/>
      <c r="AY38" s="105"/>
      <c r="AZ38" s="105"/>
      <c r="BA38" s="105"/>
      <c r="BB38" s="105"/>
      <c r="BC38" s="105"/>
    </row>
    <row r="39" spans="1:55" s="100" customFormat="1" ht="16.5" customHeight="1" thickBot="1">
      <c r="A39" s="105"/>
      <c r="B39" s="702"/>
      <c r="C39" s="703"/>
      <c r="D39" s="105"/>
      <c r="E39" s="106"/>
      <c r="F39" s="702"/>
      <c r="G39" s="703"/>
      <c r="H39" s="105"/>
      <c r="I39" s="106"/>
      <c r="J39" s="709"/>
      <c r="K39" s="710"/>
      <c r="L39" s="105"/>
      <c r="M39" s="106"/>
      <c r="N39" s="709"/>
      <c r="O39" s="710"/>
      <c r="P39" s="108"/>
      <c r="Q39" s="119" t="s">
        <v>133</v>
      </c>
      <c r="R39" s="119" t="s">
        <v>130</v>
      </c>
      <c r="S39" s="109">
        <f>D38</f>
        <v>0.27</v>
      </c>
      <c r="T39" s="108"/>
      <c r="U39" s="105"/>
      <c r="V39" s="105"/>
      <c r="W39" s="105"/>
      <c r="X39" s="105"/>
      <c r="Y39" s="105"/>
      <c r="Z39" s="105"/>
      <c r="AA39" s="105"/>
      <c r="AB39" s="105"/>
      <c r="AC39" s="105"/>
      <c r="AD39" s="105"/>
      <c r="AE39" s="105"/>
      <c r="AF39" s="105"/>
      <c r="AG39" s="105"/>
      <c r="AH39" s="105"/>
      <c r="AI39" s="105"/>
      <c r="AJ39" s="105"/>
      <c r="AK39" s="105"/>
      <c r="AL39" s="105"/>
      <c r="AM39" s="105"/>
      <c r="AN39" s="105"/>
      <c r="AO39" s="105"/>
      <c r="AP39" s="105"/>
      <c r="AQ39" s="105"/>
      <c r="AR39" s="105"/>
      <c r="AS39" s="105"/>
      <c r="AT39" s="105"/>
      <c r="AU39" s="105"/>
      <c r="AV39" s="105"/>
      <c r="AW39" s="105"/>
      <c r="AX39" s="105"/>
      <c r="AY39" s="105"/>
      <c r="AZ39" s="105"/>
      <c r="BA39" s="105"/>
      <c r="BB39" s="105"/>
      <c r="BC39" s="105"/>
    </row>
    <row r="40" spans="1:55" s="105" customFormat="1" ht="16.5" customHeight="1">
      <c r="B40" s="106"/>
      <c r="C40" s="106"/>
      <c r="D40" s="107"/>
      <c r="E40" s="106"/>
      <c r="F40" s="107"/>
      <c r="G40" s="106"/>
      <c r="H40" s="107"/>
      <c r="I40" s="106"/>
      <c r="J40" s="107"/>
      <c r="K40" s="106"/>
      <c r="L40" s="108"/>
      <c r="M40" s="108"/>
      <c r="N40" s="108"/>
      <c r="O40" s="108"/>
      <c r="P40" s="108"/>
      <c r="Q40" s="119" t="s">
        <v>130</v>
      </c>
      <c r="R40" s="108" t="s">
        <v>136</v>
      </c>
      <c r="S40" s="109">
        <f>H38</f>
        <v>0.39</v>
      </c>
      <c r="T40" s="108"/>
    </row>
    <row r="41" spans="1:55" s="105" customFormat="1" ht="16.5" customHeight="1">
      <c r="A41" s="110"/>
      <c r="B41" s="690" t="s">
        <v>113</v>
      </c>
      <c r="C41" s="690"/>
      <c r="D41" s="691">
        <v>10</v>
      </c>
      <c r="E41" s="691"/>
      <c r="F41" s="120"/>
      <c r="G41" s="120"/>
      <c r="H41" s="691">
        <v>20</v>
      </c>
      <c r="I41" s="691"/>
      <c r="J41" s="120"/>
      <c r="K41" s="120"/>
      <c r="L41" s="691">
        <v>30</v>
      </c>
      <c r="M41" s="691"/>
      <c r="N41" s="120"/>
      <c r="O41" s="120"/>
      <c r="P41" s="108"/>
      <c r="Q41" s="108" t="s">
        <v>134</v>
      </c>
      <c r="R41" s="108" t="s">
        <v>135</v>
      </c>
      <c r="S41" s="109">
        <f>L38</f>
        <v>4.84</v>
      </c>
      <c r="T41" s="108"/>
    </row>
    <row r="42" spans="1:55" s="113" customFormat="1" ht="16.5" customHeight="1">
      <c r="A42" s="110"/>
      <c r="B42" s="690" t="s">
        <v>114</v>
      </c>
      <c r="C42" s="690"/>
      <c r="D42" s="691">
        <v>15</v>
      </c>
      <c r="E42" s="691"/>
      <c r="F42" s="120"/>
      <c r="G42" s="120"/>
      <c r="H42" s="691">
        <v>25</v>
      </c>
      <c r="I42" s="691"/>
      <c r="J42" s="120"/>
      <c r="K42" s="120"/>
      <c r="L42" s="691">
        <v>35</v>
      </c>
      <c r="M42" s="691"/>
      <c r="N42" s="120"/>
      <c r="O42" s="120"/>
      <c r="P42" s="108"/>
      <c r="Q42" s="108" t="s">
        <v>135</v>
      </c>
      <c r="R42" s="108" t="s">
        <v>137</v>
      </c>
      <c r="S42" s="109">
        <f>D44</f>
        <v>2.1</v>
      </c>
      <c r="T42" s="108"/>
      <c r="U42" s="105"/>
      <c r="V42" s="105"/>
      <c r="W42" s="105"/>
    </row>
    <row r="43" spans="1:55" s="113" customFormat="1" ht="16.5" customHeight="1" thickBot="1">
      <c r="A43" s="110"/>
      <c r="B43" s="111"/>
      <c r="C43" s="112"/>
      <c r="D43" s="112"/>
      <c r="E43" s="120"/>
      <c r="F43" s="120"/>
      <c r="G43" s="120"/>
      <c r="H43" s="120"/>
      <c r="I43" s="120"/>
      <c r="J43" s="120"/>
      <c r="K43" s="120"/>
      <c r="L43" s="108"/>
      <c r="M43" s="108"/>
      <c r="N43" s="108"/>
      <c r="O43" s="108"/>
      <c r="P43" s="108"/>
      <c r="Q43" s="108" t="s">
        <v>137</v>
      </c>
      <c r="R43" s="108" t="s">
        <v>143</v>
      </c>
      <c r="S43" s="121">
        <f>H44</f>
        <v>0.1</v>
      </c>
      <c r="T43" s="108"/>
      <c r="U43" s="105"/>
      <c r="V43" s="105"/>
      <c r="W43" s="105"/>
    </row>
    <row r="44" spans="1:55" s="100" customFormat="1" ht="16.5" customHeight="1" thickBot="1">
      <c r="A44" s="105"/>
      <c r="B44" s="707" t="s">
        <v>145</v>
      </c>
      <c r="C44" s="708"/>
      <c r="D44" s="704">
        <v>2.1</v>
      </c>
      <c r="E44" s="705"/>
      <c r="F44" s="707" t="s">
        <v>148</v>
      </c>
      <c r="G44" s="708"/>
      <c r="H44" s="704">
        <v>0.1</v>
      </c>
      <c r="I44" s="705"/>
      <c r="J44" s="707" t="s">
        <v>152</v>
      </c>
      <c r="K44" s="708"/>
      <c r="L44" s="712"/>
      <c r="M44" s="712"/>
      <c r="N44" s="682"/>
      <c r="O44" s="682"/>
      <c r="P44" s="108"/>
      <c r="Q44" s="108" t="s">
        <v>143</v>
      </c>
      <c r="R44" s="108" t="s">
        <v>146</v>
      </c>
      <c r="S44" s="109">
        <f>L44</f>
        <v>0</v>
      </c>
      <c r="T44" s="108"/>
      <c r="U44" s="105"/>
      <c r="V44" s="105"/>
      <c r="W44" s="105"/>
      <c r="X44" s="105"/>
      <c r="Y44" s="105"/>
      <c r="Z44" s="105"/>
      <c r="AA44" s="105"/>
      <c r="AB44" s="105"/>
      <c r="AC44" s="105"/>
      <c r="AD44" s="105"/>
      <c r="AE44" s="105"/>
      <c r="AF44" s="105"/>
      <c r="AG44" s="105"/>
      <c r="AH44" s="105"/>
      <c r="AI44" s="105"/>
      <c r="AJ44" s="105"/>
      <c r="AK44" s="105"/>
      <c r="AL44" s="105"/>
      <c r="AM44" s="105"/>
      <c r="AN44" s="105"/>
      <c r="AO44" s="105"/>
      <c r="AP44" s="105"/>
      <c r="AQ44" s="105"/>
      <c r="AR44" s="105"/>
      <c r="AS44" s="105"/>
      <c r="AT44" s="105"/>
      <c r="AU44" s="105"/>
      <c r="AV44" s="105"/>
      <c r="AW44" s="105"/>
      <c r="AX44" s="105"/>
      <c r="AY44" s="105"/>
      <c r="AZ44" s="105"/>
      <c r="BA44" s="105"/>
      <c r="BB44" s="105"/>
      <c r="BC44" s="105"/>
    </row>
    <row r="45" spans="1:55" s="100" customFormat="1" ht="16.5" customHeight="1" thickBot="1">
      <c r="A45" s="105"/>
      <c r="B45" s="709"/>
      <c r="C45" s="710"/>
      <c r="D45" s="105"/>
      <c r="E45" s="106"/>
      <c r="F45" s="709"/>
      <c r="G45" s="710"/>
      <c r="H45" s="105"/>
      <c r="I45" s="106"/>
      <c r="J45" s="709"/>
      <c r="K45" s="710"/>
      <c r="L45" s="105"/>
      <c r="M45" s="106"/>
      <c r="N45" s="682"/>
      <c r="O45" s="682"/>
      <c r="P45" s="108"/>
      <c r="Q45" s="108" t="s">
        <v>146</v>
      </c>
      <c r="R45" s="108" t="s">
        <v>150</v>
      </c>
      <c r="S45" s="109">
        <f>D50</f>
        <v>0</v>
      </c>
      <c r="T45" s="108"/>
      <c r="U45" s="105"/>
      <c r="V45" s="105"/>
      <c r="W45" s="105"/>
      <c r="X45" s="105"/>
      <c r="Y45" s="105"/>
      <c r="Z45" s="105"/>
      <c r="AA45" s="105"/>
      <c r="AB45" s="105"/>
      <c r="AC45" s="105"/>
      <c r="AD45" s="105"/>
      <c r="AE45" s="105"/>
      <c r="AF45" s="105"/>
      <c r="AG45" s="105"/>
      <c r="AH45" s="105"/>
      <c r="AI45" s="105"/>
      <c r="AJ45" s="105"/>
      <c r="AK45" s="105"/>
      <c r="AL45" s="105"/>
      <c r="AM45" s="105"/>
      <c r="AN45" s="105"/>
      <c r="AO45" s="105"/>
      <c r="AP45" s="105"/>
      <c r="AQ45" s="105"/>
      <c r="AR45" s="105"/>
      <c r="AS45" s="105"/>
      <c r="AT45" s="105"/>
      <c r="AU45" s="105"/>
      <c r="AV45" s="105"/>
      <c r="AW45" s="105"/>
      <c r="AX45" s="105"/>
      <c r="AY45" s="105"/>
      <c r="AZ45" s="105"/>
      <c r="BA45" s="105"/>
      <c r="BB45" s="105"/>
      <c r="BC45" s="105"/>
    </row>
    <row r="46" spans="1:55" s="105" customFormat="1" ht="16.5" customHeight="1">
      <c r="B46" s="106"/>
      <c r="C46" s="106"/>
      <c r="D46" s="107"/>
      <c r="E46" s="106"/>
      <c r="F46" s="107"/>
      <c r="G46" s="106"/>
      <c r="H46" s="107"/>
      <c r="I46" s="106"/>
      <c r="J46" s="107"/>
      <c r="K46" s="106"/>
      <c r="L46" s="108"/>
      <c r="M46" s="108"/>
      <c r="N46" s="108"/>
      <c r="O46" s="108"/>
      <c r="P46" s="108"/>
      <c r="Q46" s="108" t="s">
        <v>150</v>
      </c>
      <c r="R46" s="108" t="s">
        <v>151</v>
      </c>
      <c r="S46" s="109">
        <f>H50</f>
        <v>0</v>
      </c>
      <c r="T46" s="108"/>
    </row>
    <row r="47" spans="1:55" s="105" customFormat="1" ht="16.5" customHeight="1">
      <c r="A47" s="110"/>
      <c r="B47" s="690" t="s">
        <v>113</v>
      </c>
      <c r="C47" s="690"/>
      <c r="D47" s="691">
        <v>30</v>
      </c>
      <c r="E47" s="691"/>
      <c r="F47" s="691"/>
      <c r="G47" s="691"/>
      <c r="H47" s="691">
        <v>7</v>
      </c>
      <c r="I47" s="691"/>
      <c r="J47" s="691"/>
      <c r="K47" s="691"/>
      <c r="L47" s="691"/>
      <c r="M47" s="691"/>
      <c r="N47" s="691"/>
      <c r="O47" s="691"/>
      <c r="P47" s="108"/>
      <c r="Q47" s="108" t="s">
        <v>151</v>
      </c>
      <c r="R47" s="108" t="s">
        <v>153</v>
      </c>
      <c r="S47" s="109">
        <f>L50</f>
        <v>0</v>
      </c>
      <c r="T47" s="108"/>
    </row>
    <row r="48" spans="1:55" s="113" customFormat="1" ht="16.5" customHeight="1">
      <c r="A48" s="110"/>
      <c r="B48" s="690" t="s">
        <v>114</v>
      </c>
      <c r="C48" s="690"/>
      <c r="D48" s="691">
        <v>35</v>
      </c>
      <c r="E48" s="691"/>
      <c r="F48" s="691"/>
      <c r="G48" s="691"/>
      <c r="H48" s="691">
        <v>8</v>
      </c>
      <c r="I48" s="691"/>
      <c r="J48" s="691"/>
      <c r="K48" s="691"/>
      <c r="L48" s="691"/>
      <c r="M48" s="691"/>
      <c r="N48" s="691"/>
      <c r="O48" s="691"/>
      <c r="P48" s="108"/>
      <c r="Q48" s="108"/>
      <c r="R48" s="108"/>
      <c r="S48" s="108"/>
      <c r="T48" s="108"/>
      <c r="U48" s="105"/>
      <c r="V48" s="105"/>
      <c r="W48" s="105"/>
    </row>
    <row r="49" spans="1:55" s="113" customFormat="1" ht="16.5" customHeight="1">
      <c r="A49" s="110"/>
      <c r="B49" s="111"/>
      <c r="C49" s="111"/>
      <c r="D49" s="112"/>
      <c r="E49" s="112"/>
      <c r="F49" s="112"/>
      <c r="G49" s="112"/>
      <c r="H49" s="112"/>
      <c r="I49" s="112"/>
      <c r="J49" s="112"/>
      <c r="K49" s="112"/>
      <c r="L49" s="114"/>
      <c r="M49" s="114"/>
      <c r="N49" s="112"/>
      <c r="O49" s="112"/>
      <c r="P49" s="108"/>
      <c r="Q49" s="108"/>
      <c r="R49" s="108"/>
      <c r="S49" s="108"/>
      <c r="T49" s="108"/>
      <c r="U49" s="105"/>
      <c r="V49" s="105"/>
      <c r="W49" s="105"/>
    </row>
    <row r="50" spans="1:55" s="101" customFormat="1" ht="16.5" customHeight="1">
      <c r="A50" s="110"/>
      <c r="B50" s="682"/>
      <c r="C50" s="682"/>
      <c r="D50" s="692"/>
      <c r="E50" s="692"/>
      <c r="F50" s="682"/>
      <c r="G50" s="682"/>
      <c r="H50" s="692"/>
      <c r="I50" s="692"/>
      <c r="J50" s="682"/>
      <c r="K50" s="682"/>
      <c r="L50" s="692"/>
      <c r="M50" s="692"/>
      <c r="N50" s="682"/>
      <c r="O50" s="682"/>
      <c r="P50" s="108"/>
      <c r="Q50" s="108"/>
      <c r="R50" s="108"/>
      <c r="S50" s="108"/>
      <c r="T50" s="108"/>
      <c r="U50" s="105"/>
      <c r="V50" s="105"/>
      <c r="W50" s="105"/>
      <c r="X50" s="113"/>
      <c r="Y50" s="113"/>
      <c r="Z50" s="113"/>
      <c r="AA50" s="113"/>
      <c r="AB50" s="113"/>
      <c r="AC50" s="113"/>
      <c r="AD50" s="113"/>
      <c r="AE50" s="113"/>
      <c r="AF50" s="113"/>
      <c r="AG50" s="113"/>
      <c r="AH50" s="113"/>
      <c r="AI50" s="113"/>
      <c r="AJ50" s="113"/>
      <c r="AK50" s="113"/>
      <c r="AL50" s="113"/>
      <c r="AM50" s="113"/>
      <c r="AN50" s="113"/>
      <c r="AO50" s="113"/>
      <c r="AP50" s="113"/>
      <c r="AQ50" s="113"/>
      <c r="AR50" s="113"/>
      <c r="AS50" s="113"/>
      <c r="AT50" s="113"/>
      <c r="AU50" s="113"/>
      <c r="AV50" s="113"/>
      <c r="AW50" s="113"/>
      <c r="AX50" s="113"/>
      <c r="AY50" s="113"/>
      <c r="AZ50" s="113"/>
      <c r="BA50" s="113"/>
      <c r="BB50" s="113"/>
      <c r="BC50" s="113"/>
    </row>
    <row r="51" spans="1:55" s="101" customFormat="1" ht="16.5" customHeight="1">
      <c r="A51" s="110"/>
      <c r="B51" s="682"/>
      <c r="C51" s="682"/>
      <c r="D51" s="105"/>
      <c r="E51" s="106"/>
      <c r="F51" s="682"/>
      <c r="G51" s="682"/>
      <c r="H51" s="112"/>
      <c r="I51" s="112"/>
      <c r="J51" s="682"/>
      <c r="K51" s="682"/>
      <c r="L51" s="114"/>
      <c r="M51" s="114"/>
      <c r="N51" s="682"/>
      <c r="O51" s="682"/>
      <c r="P51" s="108"/>
      <c r="Q51" s="108"/>
      <c r="R51" s="108"/>
      <c r="S51" s="108"/>
      <c r="T51" s="108"/>
      <c r="U51" s="105"/>
      <c r="V51" s="105"/>
      <c r="W51" s="105"/>
      <c r="X51" s="113"/>
      <c r="Y51" s="113"/>
      <c r="Z51" s="113"/>
      <c r="AA51" s="113"/>
      <c r="AB51" s="113"/>
      <c r="AC51" s="113"/>
      <c r="AD51" s="113"/>
      <c r="AE51" s="113"/>
      <c r="AF51" s="113"/>
      <c r="AG51" s="113"/>
      <c r="AH51" s="113"/>
      <c r="AI51" s="113"/>
      <c r="AJ51" s="113"/>
      <c r="AK51" s="113"/>
      <c r="AL51" s="113"/>
      <c r="AM51" s="113"/>
      <c r="AN51" s="113"/>
      <c r="AO51" s="113"/>
      <c r="AP51" s="113"/>
      <c r="AQ51" s="113"/>
      <c r="AR51" s="113"/>
      <c r="AS51" s="113"/>
      <c r="AT51" s="113"/>
      <c r="AU51" s="113"/>
      <c r="AV51" s="113"/>
      <c r="AW51" s="113"/>
      <c r="AX51" s="113"/>
      <c r="AY51" s="113"/>
      <c r="AZ51" s="113"/>
      <c r="BA51" s="113"/>
      <c r="BB51" s="113"/>
      <c r="BC51" s="113"/>
    </row>
    <row r="52" spans="1:55" s="113" customFormat="1" ht="16.5" customHeight="1">
      <c r="A52" s="110"/>
      <c r="B52" s="111"/>
      <c r="C52" s="111"/>
      <c r="D52" s="112"/>
      <c r="E52" s="112"/>
      <c r="F52" s="112"/>
      <c r="G52" s="112"/>
      <c r="H52" s="112"/>
      <c r="I52" s="112"/>
      <c r="J52" s="112"/>
      <c r="K52" s="112"/>
      <c r="L52" s="114"/>
      <c r="M52" s="114"/>
      <c r="N52" s="112"/>
      <c r="O52" s="112"/>
      <c r="P52" s="108"/>
      <c r="Q52" s="108"/>
      <c r="R52" s="108"/>
      <c r="S52" s="108"/>
      <c r="T52" s="108"/>
      <c r="U52" s="105"/>
      <c r="V52" s="105"/>
      <c r="W52" s="105"/>
    </row>
    <row r="53" spans="1:55" s="113" customFormat="1" ht="16.5" customHeight="1">
      <c r="A53" s="110"/>
      <c r="B53" s="690"/>
      <c r="C53" s="690"/>
      <c r="D53" s="691"/>
      <c r="E53" s="691"/>
      <c r="F53" s="112"/>
      <c r="G53" s="112"/>
      <c r="H53" s="691"/>
      <c r="I53" s="691"/>
      <c r="J53" s="112"/>
      <c r="K53" s="112"/>
      <c r="L53" s="691"/>
      <c r="M53" s="691"/>
      <c r="N53" s="112"/>
      <c r="O53" s="112"/>
      <c r="P53" s="108"/>
      <c r="Q53" s="108"/>
      <c r="R53" s="108"/>
      <c r="S53" s="108"/>
      <c r="T53" s="108"/>
      <c r="U53" s="105"/>
      <c r="V53" s="105"/>
      <c r="W53" s="105"/>
    </row>
    <row r="54" spans="1:55" s="113" customFormat="1" ht="16.5" customHeight="1">
      <c r="A54" s="110"/>
      <c r="B54" s="690"/>
      <c r="C54" s="690"/>
      <c r="D54" s="691"/>
      <c r="E54" s="691"/>
      <c r="F54" s="112"/>
      <c r="G54" s="112"/>
      <c r="H54" s="691"/>
      <c r="I54" s="691"/>
      <c r="J54" s="112"/>
      <c r="K54" s="112"/>
      <c r="L54" s="691"/>
      <c r="M54" s="691"/>
      <c r="N54" s="112"/>
      <c r="O54" s="112"/>
      <c r="P54" s="108"/>
      <c r="Q54" s="108"/>
      <c r="R54" s="108"/>
      <c r="S54" s="108"/>
      <c r="T54" s="108"/>
      <c r="U54" s="105"/>
      <c r="V54" s="105"/>
      <c r="W54" s="105"/>
    </row>
    <row r="55" spans="1:55" s="113" customFormat="1" ht="16.5" customHeight="1">
      <c r="A55" s="110"/>
      <c r="B55" s="111"/>
      <c r="C55" s="111"/>
      <c r="D55" s="112"/>
      <c r="E55" s="112"/>
      <c r="F55" s="112"/>
      <c r="G55" s="112"/>
      <c r="H55" s="112"/>
      <c r="I55" s="112"/>
      <c r="J55" s="112"/>
      <c r="K55" s="112"/>
      <c r="L55" s="114"/>
      <c r="M55" s="114"/>
      <c r="N55" s="112"/>
      <c r="O55" s="112"/>
      <c r="P55" s="108"/>
      <c r="Q55" s="108"/>
      <c r="R55" s="108"/>
      <c r="S55" s="108"/>
      <c r="T55" s="108"/>
      <c r="U55" s="105"/>
      <c r="V55" s="105"/>
      <c r="W55" s="105"/>
    </row>
    <row r="56" spans="1:55" s="113" customFormat="1" ht="16.5" customHeight="1">
      <c r="A56" s="110"/>
      <c r="B56" s="111"/>
      <c r="C56" s="111"/>
      <c r="D56" s="112"/>
      <c r="E56" s="112"/>
      <c r="F56" s="112"/>
      <c r="G56" s="112"/>
      <c r="H56" s="112"/>
      <c r="I56" s="112"/>
      <c r="J56" s="112"/>
      <c r="K56" s="112"/>
      <c r="L56" s="114"/>
      <c r="M56" s="114"/>
      <c r="N56" s="112"/>
      <c r="O56" s="112"/>
      <c r="P56" s="108"/>
      <c r="Q56" s="108"/>
      <c r="R56" s="108"/>
      <c r="S56" s="108"/>
      <c r="T56" s="108"/>
      <c r="U56" s="105"/>
      <c r="V56" s="105"/>
      <c r="W56" s="105"/>
    </row>
    <row r="57" spans="1:55" s="108" customFormat="1" ht="16.5" customHeight="1">
      <c r="A57" s="118"/>
      <c r="B57" s="118"/>
      <c r="C57" s="118"/>
      <c r="D57" s="118"/>
      <c r="E57" s="118"/>
      <c r="F57" s="118"/>
      <c r="G57" s="118"/>
      <c r="H57" s="118"/>
      <c r="L57" s="105"/>
      <c r="M57" s="105"/>
      <c r="N57" s="105"/>
      <c r="O57" s="105"/>
      <c r="P57" s="105"/>
      <c r="Q57" s="105"/>
      <c r="R57" s="105"/>
      <c r="S57" s="127">
        <f>SUM(S38:S48)</f>
        <v>7.6999999999999993</v>
      </c>
      <c r="T57" s="105"/>
      <c r="U57" s="105"/>
      <c r="V57" s="105"/>
      <c r="W57" s="105"/>
    </row>
    <row r="58" spans="1:55" ht="30" customHeight="1">
      <c r="A58" s="118"/>
      <c r="B58" s="689" t="s">
        <v>115</v>
      </c>
      <c r="C58" s="689"/>
      <c r="D58" s="689" t="s">
        <v>116</v>
      </c>
      <c r="E58" s="689"/>
      <c r="F58" s="689"/>
      <c r="G58" s="689"/>
      <c r="H58" s="689"/>
      <c r="I58" s="689"/>
      <c r="J58" s="104" t="s">
        <v>117</v>
      </c>
      <c r="K58" s="104" t="s">
        <v>118</v>
      </c>
      <c r="L58" s="104" t="s">
        <v>6</v>
      </c>
      <c r="M58" s="108"/>
      <c r="N58" s="108"/>
      <c r="O58" s="108"/>
      <c r="P58" s="108"/>
    </row>
    <row r="59" spans="1:55">
      <c r="A59" s="118"/>
      <c r="B59" s="686" t="s">
        <v>120</v>
      </c>
      <c r="C59" s="686"/>
      <c r="D59" s="685" t="s">
        <v>157</v>
      </c>
      <c r="E59" s="685"/>
      <c r="F59" s="685"/>
      <c r="G59" s="685"/>
      <c r="H59" s="685"/>
      <c r="I59" s="685"/>
      <c r="J59" s="687">
        <f>SUM(D38,H38,L38,D44,H44)</f>
        <v>7.6999999999999993</v>
      </c>
      <c r="K59" s="686" t="s">
        <v>121</v>
      </c>
      <c r="L59" s="685"/>
      <c r="M59" s="108"/>
      <c r="N59" s="108"/>
      <c r="O59" s="108"/>
      <c r="P59" s="108"/>
    </row>
    <row r="60" spans="1:55">
      <c r="A60" s="118"/>
      <c r="B60" s="686"/>
      <c r="C60" s="686"/>
      <c r="D60" s="685"/>
      <c r="E60" s="685"/>
      <c r="F60" s="685"/>
      <c r="G60" s="685"/>
      <c r="H60" s="685"/>
      <c r="I60" s="685"/>
      <c r="J60" s="687"/>
      <c r="K60" s="686"/>
      <c r="L60" s="685"/>
      <c r="M60" s="108"/>
      <c r="N60" s="108"/>
      <c r="O60" s="108"/>
      <c r="P60" s="108"/>
    </row>
    <row r="61" spans="1:55">
      <c r="A61" s="118"/>
      <c r="B61" s="686" t="s">
        <v>122</v>
      </c>
      <c r="C61" s="686"/>
      <c r="D61" s="685" t="s">
        <v>158</v>
      </c>
      <c r="E61" s="685"/>
      <c r="F61" s="685"/>
      <c r="G61" s="685"/>
      <c r="H61" s="685"/>
      <c r="I61" s="685"/>
      <c r="J61" s="687">
        <f>(D41+H41+L41+D47+H47)/5</f>
        <v>19.399999999999999</v>
      </c>
      <c r="K61" s="686" t="s">
        <v>123</v>
      </c>
      <c r="L61" s="688" t="s">
        <v>124</v>
      </c>
      <c r="M61" s="108"/>
      <c r="N61" s="108"/>
      <c r="O61" s="108"/>
      <c r="P61" s="108"/>
    </row>
    <row r="62" spans="1:55">
      <c r="A62" s="118"/>
      <c r="B62" s="686"/>
      <c r="C62" s="686"/>
      <c r="D62" s="685"/>
      <c r="E62" s="685"/>
      <c r="F62" s="685"/>
      <c r="G62" s="685"/>
      <c r="H62" s="685"/>
      <c r="I62" s="685"/>
      <c r="J62" s="687"/>
      <c r="K62" s="686"/>
      <c r="L62" s="688"/>
      <c r="M62" s="108"/>
      <c r="N62" s="108"/>
      <c r="O62" s="108"/>
      <c r="P62" s="108"/>
    </row>
    <row r="63" spans="1:55">
      <c r="A63" s="118"/>
      <c r="B63" s="686" t="s">
        <v>125</v>
      </c>
      <c r="C63" s="686"/>
      <c r="D63" s="685" t="s">
        <v>159</v>
      </c>
      <c r="E63" s="685"/>
      <c r="F63" s="685"/>
      <c r="G63" s="685"/>
      <c r="H63" s="685"/>
      <c r="I63" s="685"/>
      <c r="J63" s="687">
        <f>(D42+H42+L42+D48+H48)/5</f>
        <v>23.6</v>
      </c>
      <c r="K63" s="686" t="s">
        <v>123</v>
      </c>
      <c r="L63" s="688" t="s">
        <v>124</v>
      </c>
      <c r="M63" s="108"/>
      <c r="N63" s="108"/>
      <c r="O63" s="108"/>
      <c r="P63" s="108"/>
    </row>
    <row r="64" spans="1:55">
      <c r="A64" s="118"/>
      <c r="B64" s="686"/>
      <c r="C64" s="686"/>
      <c r="D64" s="685"/>
      <c r="E64" s="685"/>
      <c r="F64" s="685"/>
      <c r="G64" s="685"/>
      <c r="H64" s="685"/>
      <c r="I64" s="685"/>
      <c r="J64" s="687"/>
      <c r="K64" s="686"/>
      <c r="L64" s="688"/>
      <c r="M64" s="108"/>
      <c r="N64" s="108"/>
      <c r="O64" s="108"/>
      <c r="P64" s="108"/>
    </row>
    <row r="65" spans="1:20" s="108" customFormat="1">
      <c r="A65" s="118"/>
      <c r="B65" s="118"/>
      <c r="C65" s="118"/>
      <c r="D65" s="118"/>
      <c r="E65" s="118"/>
      <c r="F65" s="118"/>
      <c r="G65" s="118"/>
      <c r="H65" s="118"/>
    </row>
    <row r="66" spans="1:20" s="108" customFormat="1"/>
    <row r="67" spans="1:20" s="108" customFormat="1" ht="20.25">
      <c r="F67" s="128"/>
      <c r="G67" s="122"/>
      <c r="H67" s="122"/>
    </row>
    <row r="68" spans="1:20" s="108" customFormat="1">
      <c r="F68" s="682"/>
      <c r="G68" s="682"/>
      <c r="H68" s="682"/>
    </row>
    <row r="69" spans="1:20" s="108" customFormat="1"/>
    <row r="70" spans="1:20" s="108" customFormat="1" ht="17.25">
      <c r="E70" s="681"/>
      <c r="F70" s="681"/>
      <c r="G70" s="681"/>
      <c r="S70" s="682"/>
      <c r="T70" s="682"/>
    </row>
    <row r="71" spans="1:20" s="108" customFormat="1"/>
    <row r="72" spans="1:20" s="108" customFormat="1"/>
    <row r="73" spans="1:20" s="108" customFormat="1"/>
    <row r="74" spans="1:20" s="108" customFormat="1"/>
    <row r="75" spans="1:20" s="108" customFormat="1"/>
    <row r="76" spans="1:20" s="108" customFormat="1"/>
    <row r="77" spans="1:20" s="108" customFormat="1"/>
    <row r="78" spans="1:20" s="108" customFormat="1"/>
    <row r="79" spans="1:20" s="108" customFormat="1"/>
    <row r="80" spans="1:20" s="108" customFormat="1"/>
    <row r="81" s="108" customFormat="1"/>
    <row r="82" s="108" customFormat="1"/>
    <row r="83" s="108" customFormat="1"/>
    <row r="84" s="108" customFormat="1"/>
    <row r="85" s="108" customFormat="1"/>
    <row r="86" s="108" customFormat="1"/>
    <row r="87" s="108" customFormat="1"/>
    <row r="88" s="108" customFormat="1"/>
    <row r="89" s="108" customFormat="1"/>
    <row r="90" s="108" customFormat="1"/>
    <row r="91" s="108" customFormat="1"/>
    <row r="92" s="108" customFormat="1"/>
    <row r="93" s="108" customFormat="1"/>
    <row r="94" s="108" customFormat="1"/>
    <row r="95" s="108" customFormat="1"/>
    <row r="96" s="108" customFormat="1"/>
    <row r="97" s="108" customFormat="1"/>
    <row r="98" s="108" customFormat="1"/>
    <row r="99" s="108" customFormat="1"/>
    <row r="100" s="108" customFormat="1"/>
    <row r="101" s="108" customFormat="1"/>
    <row r="102" s="108" customFormat="1"/>
    <row r="103" s="108" customFormat="1"/>
    <row r="104" s="108" customFormat="1"/>
    <row r="105" s="108" customFormat="1"/>
    <row r="106" s="108" customFormat="1"/>
    <row r="107" s="108" customFormat="1"/>
    <row r="108" s="108" customFormat="1"/>
    <row r="109" s="108" customFormat="1"/>
    <row r="110" s="108" customFormat="1"/>
    <row r="111" s="108" customFormat="1"/>
    <row r="112" s="108" customFormat="1"/>
    <row r="113" s="108" customFormat="1"/>
    <row r="114" s="108" customFormat="1"/>
    <row r="115" s="108" customFormat="1"/>
    <row r="116" s="108" customFormat="1"/>
    <row r="117" s="108" customFormat="1"/>
    <row r="118" s="108" customFormat="1"/>
    <row r="119" s="108" customFormat="1"/>
    <row r="120" s="108" customFormat="1"/>
    <row r="121" s="108" customFormat="1"/>
    <row r="122" s="108" customFormat="1"/>
    <row r="123" s="108" customFormat="1"/>
    <row r="124" s="108" customFormat="1"/>
    <row r="125" s="108" customFormat="1"/>
    <row r="126" s="108" customFormat="1"/>
    <row r="127" s="108" customFormat="1"/>
    <row r="128" s="108" customFormat="1"/>
    <row r="129" s="108" customFormat="1"/>
    <row r="130" s="108" customFormat="1"/>
    <row r="131" s="108" customFormat="1"/>
    <row r="132" s="108" customFormat="1"/>
    <row r="133" s="108" customFormat="1"/>
    <row r="134" s="108" customFormat="1"/>
    <row r="135" s="108" customFormat="1"/>
    <row r="136" s="108" customFormat="1"/>
    <row r="137" s="108" customFormat="1"/>
    <row r="138" s="108" customFormat="1"/>
    <row r="139" s="108" customFormat="1"/>
    <row r="140" s="108" customFormat="1"/>
    <row r="141" s="108" customFormat="1"/>
    <row r="142" s="108" customFormat="1"/>
    <row r="143" s="108" customFormat="1"/>
    <row r="144" s="108" customFormat="1"/>
    <row r="145" s="108" customFormat="1"/>
    <row r="146" s="108" customFormat="1"/>
    <row r="147" s="108" customFormat="1"/>
    <row r="148" s="108" customFormat="1"/>
  </sheetData>
  <mergeCells count="73">
    <mergeCell ref="N38:O39"/>
    <mergeCell ref="H42:I42"/>
    <mergeCell ref="L42:M42"/>
    <mergeCell ref="A1:Q2"/>
    <mergeCell ref="U3:AA3"/>
    <mergeCell ref="B38:C39"/>
    <mergeCell ref="D38:E38"/>
    <mergeCell ref="F38:G39"/>
    <mergeCell ref="H38:I38"/>
    <mergeCell ref="J38:K39"/>
    <mergeCell ref="L38:M38"/>
    <mergeCell ref="F44:G45"/>
    <mergeCell ref="H44:I44"/>
    <mergeCell ref="J44:K45"/>
    <mergeCell ref="L44:M44"/>
    <mergeCell ref="B41:C41"/>
    <mergeCell ref="D41:E41"/>
    <mergeCell ref="H41:I41"/>
    <mergeCell ref="L41:M41"/>
    <mergeCell ref="B42:C42"/>
    <mergeCell ref="D42:E42"/>
    <mergeCell ref="N44:O45"/>
    <mergeCell ref="B47:C47"/>
    <mergeCell ref="D47:E47"/>
    <mergeCell ref="F47:G47"/>
    <mergeCell ref="H47:I47"/>
    <mergeCell ref="J47:K47"/>
    <mergeCell ref="L47:M47"/>
    <mergeCell ref="N47:O47"/>
    <mergeCell ref="B44:C45"/>
    <mergeCell ref="D44:E44"/>
    <mergeCell ref="J50:K51"/>
    <mergeCell ref="L50:M50"/>
    <mergeCell ref="N50:O51"/>
    <mergeCell ref="B48:C48"/>
    <mergeCell ref="D48:E48"/>
    <mergeCell ref="F48:G48"/>
    <mergeCell ref="H48:I48"/>
    <mergeCell ref="J48:K48"/>
    <mergeCell ref="L48:M48"/>
    <mergeCell ref="L53:M53"/>
    <mergeCell ref="B54:C54"/>
    <mergeCell ref="D54:E54"/>
    <mergeCell ref="H54:I54"/>
    <mergeCell ref="L54:M54"/>
    <mergeCell ref="N48:O48"/>
    <mergeCell ref="B50:C51"/>
    <mergeCell ref="D50:E50"/>
    <mergeCell ref="F50:G51"/>
    <mergeCell ref="H50:I50"/>
    <mergeCell ref="B58:C58"/>
    <mergeCell ref="D58:I58"/>
    <mergeCell ref="B59:C60"/>
    <mergeCell ref="D59:I60"/>
    <mergeCell ref="J59:J60"/>
    <mergeCell ref="B53:C53"/>
    <mergeCell ref="D53:E53"/>
    <mergeCell ref="H53:I53"/>
    <mergeCell ref="L59:L60"/>
    <mergeCell ref="B61:C62"/>
    <mergeCell ref="D61:I62"/>
    <mergeCell ref="J61:J62"/>
    <mergeCell ref="K61:K62"/>
    <mergeCell ref="L61:L62"/>
    <mergeCell ref="K59:K60"/>
    <mergeCell ref="E70:G70"/>
    <mergeCell ref="S70:T70"/>
    <mergeCell ref="B63:C64"/>
    <mergeCell ref="D63:I64"/>
    <mergeCell ref="J63:J64"/>
    <mergeCell ref="K63:K64"/>
    <mergeCell ref="L63:L64"/>
    <mergeCell ref="F68:H68"/>
  </mergeCells>
  <phoneticPr fontId="1" type="noConversion"/>
  <printOptions horizontalCentered="1"/>
  <pageMargins left="0.15748031496062992" right="0.15748031496062992" top="0.39370078740157483" bottom="0.15748031496062992" header="0.23622047244094491" footer="0.15748031496062992"/>
  <pageSetup paperSize="9" scale="91" orientation="landscape" r:id="rId1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7">
    <tabColor theme="0" tint="-0.34998626667073579"/>
  </sheetPr>
  <dimension ref="I8"/>
  <sheetViews>
    <sheetView topLeftCell="A19" workbookViewId="0">
      <selection activeCell="L27" sqref="L27"/>
    </sheetView>
  </sheetViews>
  <sheetFormatPr defaultRowHeight="16.5"/>
  <sheetData>
    <row r="8" spans="9:9">
      <c r="I8" t="s">
        <v>132</v>
      </c>
    </row>
  </sheetData>
  <phoneticPr fontId="1" type="noConversion"/>
  <printOptions horizontalCentered="1"/>
  <pageMargins left="0.32" right="0.35" top="0.74803149606299213" bottom="0.64" header="0.31496062992125984" footer="0.31496062992125984"/>
  <pageSetup paperSize="9" orientation="portrait" r:id="rId1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4"/>
  <dimension ref="I45:L247"/>
  <sheetViews>
    <sheetView workbookViewId="0"/>
  </sheetViews>
  <sheetFormatPr defaultRowHeight="16.5"/>
  <cols>
    <col min="1" max="16384" width="9" style="233"/>
  </cols>
  <sheetData>
    <row r="45" ht="15.75" customHeight="1"/>
    <row r="95" spans="10:10">
      <c r="J95" s="233" t="s">
        <v>326</v>
      </c>
    </row>
    <row r="112" spans="9:9">
      <c r="I112" s="233" t="s">
        <v>326</v>
      </c>
    </row>
    <row r="154" spans="10:12">
      <c r="J154" s="233">
        <v>1.5</v>
      </c>
      <c r="K154" s="233">
        <v>1.7</v>
      </c>
      <c r="L154" s="233">
        <f>(J154+K154)/2</f>
        <v>1.6</v>
      </c>
    </row>
    <row r="160" spans="10:12">
      <c r="J160" s="233">
        <v>1.1000000000000001</v>
      </c>
      <c r="K160" s="233">
        <v>1.2</v>
      </c>
      <c r="L160" s="233">
        <f>(J160+K160)/2</f>
        <v>1.1499999999999999</v>
      </c>
    </row>
    <row r="163" spans="11:11">
      <c r="K163" s="233">
        <f>1/1.15</f>
        <v>0.86956521739130443</v>
      </c>
    </row>
    <row r="247" spans="10:12">
      <c r="J247" s="233">
        <v>1.1000000000000001</v>
      </c>
      <c r="K247" s="233">
        <v>1.2</v>
      </c>
      <c r="L247" s="233">
        <f>(J247+K247)/2</f>
        <v>1.1499999999999999</v>
      </c>
    </row>
  </sheetData>
  <phoneticPr fontId="130" type="noConversion"/>
  <printOptions horizontalCentered="1"/>
  <pageMargins left="0.70866141732283472" right="0.70866141732283472" top="0.74803149606299213" bottom="0.74803149606299213" header="0.31496062992125984" footer="0.31496062992125984"/>
  <pageSetup paperSize="9" orientation="portrait" r:id="rId1"/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8">
    <tabColor theme="0" tint="-0.34998626667073579"/>
  </sheetPr>
  <dimension ref="A9"/>
  <sheetViews>
    <sheetView topLeftCell="A55" workbookViewId="0">
      <selection activeCell="S89" sqref="S89"/>
    </sheetView>
  </sheetViews>
  <sheetFormatPr defaultRowHeight="16.5"/>
  <sheetData>
    <row r="9" ht="17.25" customHeight="1"/>
  </sheetData>
  <phoneticPr fontId="1" type="noConversion"/>
  <pageMargins left="0.7" right="0.7" top="0.75" bottom="0.75" header="0.3" footer="0.3"/>
  <drawing r:id="rId1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9">
    <tabColor theme="1"/>
  </sheetPr>
  <dimension ref="A1:BC148"/>
  <sheetViews>
    <sheetView workbookViewId="0">
      <selection activeCell="R30" sqref="R30"/>
    </sheetView>
  </sheetViews>
  <sheetFormatPr defaultRowHeight="16.5"/>
  <cols>
    <col min="1" max="1" width="4.625" style="96" customWidth="1"/>
    <col min="2" max="3" width="9" style="96"/>
    <col min="4" max="4" width="9" style="96" customWidth="1"/>
    <col min="5" max="10" width="9" style="96"/>
    <col min="11" max="11" width="9" style="96" customWidth="1"/>
    <col min="12" max="16" width="9" style="96"/>
    <col min="17" max="17" width="11.375" style="108" customWidth="1"/>
    <col min="18" max="18" width="10.875" style="108" customWidth="1"/>
    <col min="19" max="55" width="9" style="108"/>
    <col min="56" max="16384" width="9" style="96"/>
  </cols>
  <sheetData>
    <row r="1" spans="1:30" ht="16.5" customHeight="1">
      <c r="A1" s="698" t="s">
        <v>83</v>
      </c>
      <c r="B1" s="698"/>
      <c r="C1" s="698"/>
      <c r="D1" s="698"/>
      <c r="E1" s="698"/>
      <c r="F1" s="698"/>
      <c r="G1" s="698"/>
      <c r="H1" s="698"/>
      <c r="I1" s="698"/>
      <c r="J1" s="698"/>
      <c r="K1" s="698"/>
      <c r="L1" s="698"/>
      <c r="M1" s="698"/>
      <c r="N1" s="698"/>
      <c r="O1" s="698"/>
      <c r="P1" s="698"/>
      <c r="Q1" s="698"/>
      <c r="R1" s="122"/>
      <c r="S1" s="122"/>
      <c r="T1" s="122"/>
      <c r="U1" s="122"/>
    </row>
    <row r="2" spans="1:30" ht="26.25" customHeight="1">
      <c r="A2" s="698"/>
      <c r="B2" s="698"/>
      <c r="C2" s="698"/>
      <c r="D2" s="698"/>
      <c r="E2" s="698"/>
      <c r="F2" s="698"/>
      <c r="G2" s="698"/>
      <c r="H2" s="698"/>
      <c r="I2" s="698"/>
      <c r="J2" s="698"/>
      <c r="K2" s="698"/>
      <c r="L2" s="698"/>
      <c r="M2" s="698"/>
      <c r="N2" s="698"/>
      <c r="O2" s="698"/>
      <c r="P2" s="698"/>
      <c r="Q2" s="698"/>
      <c r="R2" s="122"/>
      <c r="S2" s="122"/>
      <c r="T2" s="122"/>
      <c r="U2" s="122"/>
    </row>
    <row r="3" spans="1:30" ht="24.75" customHeight="1">
      <c r="A3" s="102" t="s">
        <v>128</v>
      </c>
      <c r="B3" s="97"/>
      <c r="C3" s="97"/>
      <c r="D3" s="97"/>
      <c r="E3" s="97"/>
      <c r="F3" s="97"/>
      <c r="G3" s="97"/>
      <c r="H3" s="97"/>
      <c r="T3" s="123"/>
      <c r="U3" s="699" t="s">
        <v>84</v>
      </c>
      <c r="V3" s="699"/>
      <c r="W3" s="699"/>
      <c r="X3" s="699"/>
      <c r="Y3" s="699"/>
      <c r="Z3" s="699"/>
      <c r="AA3" s="699"/>
      <c r="AB3" s="123" t="s">
        <v>85</v>
      </c>
      <c r="AC3" s="123" t="s">
        <v>86</v>
      </c>
      <c r="AD3" s="124"/>
    </row>
    <row r="4" spans="1:30">
      <c r="A4" s="98"/>
      <c r="B4" s="97"/>
      <c r="C4" s="97"/>
      <c r="D4" s="97"/>
      <c r="E4" s="97"/>
      <c r="F4" s="97"/>
      <c r="G4" s="97"/>
      <c r="H4" s="97"/>
      <c r="T4" s="123">
        <v>1</v>
      </c>
      <c r="U4" s="124" t="s">
        <v>87</v>
      </c>
      <c r="V4" s="124"/>
      <c r="W4" s="124"/>
      <c r="X4" s="124"/>
      <c r="Y4" s="124"/>
      <c r="Z4" s="124"/>
      <c r="AA4" s="124"/>
      <c r="AB4" s="124">
        <v>7</v>
      </c>
      <c r="AC4" s="124">
        <v>8</v>
      </c>
      <c r="AD4" s="124"/>
    </row>
    <row r="5" spans="1:30">
      <c r="A5" s="97"/>
      <c r="B5" s="97"/>
      <c r="C5" s="97"/>
      <c r="D5" s="97"/>
      <c r="E5" s="97"/>
      <c r="F5" s="97"/>
      <c r="G5" s="97"/>
      <c r="H5" s="97"/>
      <c r="T5" s="123">
        <v>2</v>
      </c>
      <c r="U5" s="124" t="s">
        <v>88</v>
      </c>
      <c r="V5" s="124"/>
      <c r="W5" s="124"/>
      <c r="X5" s="124"/>
      <c r="Y5" s="124"/>
      <c r="Z5" s="124"/>
      <c r="AA5" s="124"/>
      <c r="AB5" s="124">
        <v>10</v>
      </c>
      <c r="AC5" s="124">
        <v>15</v>
      </c>
      <c r="AD5" s="124"/>
    </row>
    <row r="6" spans="1:30">
      <c r="A6" s="98"/>
      <c r="B6" s="97"/>
      <c r="C6" s="97"/>
      <c r="D6" s="97"/>
      <c r="E6" s="97"/>
      <c r="F6" s="97"/>
      <c r="G6" s="97"/>
      <c r="H6" s="97"/>
      <c r="T6" s="123">
        <v>3</v>
      </c>
      <c r="U6" s="124" t="s">
        <v>89</v>
      </c>
      <c r="V6" s="124"/>
      <c r="W6" s="124"/>
      <c r="X6" s="124"/>
      <c r="Y6" s="124"/>
      <c r="Z6" s="124"/>
      <c r="AA6" s="124"/>
      <c r="AB6" s="124">
        <v>15</v>
      </c>
      <c r="AC6" s="124">
        <v>20</v>
      </c>
      <c r="AD6" s="124"/>
    </row>
    <row r="7" spans="1:30">
      <c r="A7" s="97"/>
      <c r="B7" s="97"/>
      <c r="C7" s="97"/>
      <c r="D7" s="97"/>
      <c r="E7" s="97"/>
      <c r="F7" s="97"/>
      <c r="G7" s="97"/>
      <c r="H7" s="97"/>
      <c r="T7" s="123">
        <v>4</v>
      </c>
      <c r="U7" s="124" t="s">
        <v>90</v>
      </c>
      <c r="V7" s="124"/>
      <c r="W7" s="124"/>
      <c r="X7" s="124"/>
      <c r="Y7" s="124"/>
      <c r="Z7" s="124"/>
      <c r="AA7" s="124"/>
      <c r="AB7" s="124">
        <v>30</v>
      </c>
      <c r="AC7" s="124">
        <v>35</v>
      </c>
      <c r="AD7" s="124"/>
    </row>
    <row r="8" spans="1:30">
      <c r="A8" s="97"/>
      <c r="B8" s="97"/>
      <c r="C8" s="97"/>
      <c r="D8" s="97"/>
      <c r="E8" s="97"/>
      <c r="F8" s="97"/>
      <c r="G8" s="97"/>
      <c r="H8" s="97"/>
      <c r="T8" s="123">
        <v>5</v>
      </c>
      <c r="U8" s="124" t="s">
        <v>91</v>
      </c>
      <c r="V8" s="124"/>
      <c r="W8" s="124"/>
      <c r="X8" s="124"/>
      <c r="Y8" s="124"/>
      <c r="Z8" s="124"/>
      <c r="AA8" s="124"/>
      <c r="AB8" s="124">
        <v>20</v>
      </c>
      <c r="AC8" s="124">
        <v>25</v>
      </c>
      <c r="AD8" s="124"/>
    </row>
    <row r="9" spans="1:30">
      <c r="A9" s="97"/>
      <c r="B9" s="97"/>
      <c r="C9" s="97"/>
      <c r="D9" s="97"/>
      <c r="E9" s="97"/>
      <c r="F9" s="97"/>
      <c r="G9" s="97"/>
      <c r="H9" s="97"/>
      <c r="T9" s="123">
        <v>6</v>
      </c>
      <c r="U9" s="124" t="s">
        <v>92</v>
      </c>
      <c r="V9" s="124"/>
      <c r="W9" s="124"/>
      <c r="X9" s="124"/>
      <c r="Y9" s="124"/>
      <c r="Z9" s="124"/>
      <c r="AA9" s="124"/>
      <c r="AB9" s="124">
        <v>20</v>
      </c>
      <c r="AC9" s="124">
        <v>25</v>
      </c>
      <c r="AD9" s="124"/>
    </row>
    <row r="10" spans="1:30">
      <c r="A10" s="97"/>
      <c r="B10" s="97"/>
      <c r="C10" s="97"/>
      <c r="D10" s="97"/>
      <c r="E10" s="97"/>
      <c r="F10" s="97"/>
      <c r="G10" s="97"/>
      <c r="H10" s="97"/>
      <c r="T10" s="123">
        <v>7</v>
      </c>
      <c r="U10" s="124" t="s">
        <v>93</v>
      </c>
      <c r="V10" s="124"/>
      <c r="W10" s="124"/>
      <c r="X10" s="124"/>
      <c r="Y10" s="124"/>
      <c r="Z10" s="124"/>
      <c r="AA10" s="124"/>
      <c r="AB10" s="124">
        <v>25</v>
      </c>
      <c r="AC10" s="124">
        <v>30</v>
      </c>
      <c r="AD10" s="124"/>
    </row>
    <row r="11" spans="1:30">
      <c r="A11" s="97"/>
      <c r="B11" s="97"/>
      <c r="C11" s="97"/>
      <c r="D11" s="97"/>
      <c r="E11" s="97"/>
      <c r="F11" s="97"/>
      <c r="G11" s="97"/>
      <c r="H11" s="97"/>
      <c r="T11" s="123">
        <v>8</v>
      </c>
      <c r="U11" s="124" t="s">
        <v>94</v>
      </c>
      <c r="V11" s="124"/>
      <c r="W11" s="124"/>
      <c r="X11" s="124"/>
      <c r="Y11" s="124"/>
      <c r="Z11" s="124"/>
      <c r="AA11" s="124"/>
      <c r="AB11" s="124">
        <v>30</v>
      </c>
      <c r="AC11" s="124">
        <v>35</v>
      </c>
      <c r="AD11" s="124"/>
    </row>
    <row r="12" spans="1:30">
      <c r="A12" s="97"/>
      <c r="B12" s="97"/>
      <c r="C12" s="97"/>
      <c r="D12" s="97"/>
      <c r="E12" s="97"/>
      <c r="F12" s="97"/>
      <c r="G12" s="97"/>
      <c r="H12" s="97"/>
      <c r="L12" s="99"/>
      <c r="M12" s="99"/>
      <c r="N12" s="99"/>
      <c r="O12" s="99"/>
      <c r="P12" s="99"/>
      <c r="Q12" s="125"/>
      <c r="R12" s="125"/>
      <c r="S12" s="125"/>
      <c r="T12" s="123">
        <v>9</v>
      </c>
      <c r="U12" s="124" t="s">
        <v>95</v>
      </c>
      <c r="V12" s="124"/>
      <c r="W12" s="124"/>
      <c r="X12" s="124"/>
      <c r="Y12" s="124"/>
      <c r="Z12" s="124"/>
      <c r="AA12" s="124"/>
      <c r="AB12" s="124">
        <v>30</v>
      </c>
      <c r="AC12" s="124">
        <v>35</v>
      </c>
      <c r="AD12" s="124"/>
    </row>
    <row r="13" spans="1:30">
      <c r="A13" s="97"/>
      <c r="B13" s="97"/>
      <c r="C13" s="97"/>
      <c r="D13" s="97"/>
      <c r="E13" s="97"/>
      <c r="F13" s="97"/>
      <c r="G13" s="97"/>
      <c r="H13" s="97"/>
      <c r="T13" s="123">
        <v>10</v>
      </c>
      <c r="U13" s="124" t="s">
        <v>96</v>
      </c>
      <c r="V13" s="124"/>
      <c r="W13" s="124"/>
      <c r="X13" s="124"/>
      <c r="Y13" s="124"/>
      <c r="Z13" s="124"/>
      <c r="AA13" s="124"/>
      <c r="AB13" s="124">
        <v>30</v>
      </c>
      <c r="AC13" s="124">
        <v>35</v>
      </c>
      <c r="AD13" s="124"/>
    </row>
    <row r="14" spans="1:30">
      <c r="A14" s="98"/>
      <c r="B14" s="97"/>
      <c r="C14" s="97"/>
      <c r="D14" s="97"/>
      <c r="E14" s="97"/>
      <c r="F14" s="97"/>
      <c r="G14" s="97"/>
      <c r="H14" s="97"/>
      <c r="T14" s="123">
        <v>11</v>
      </c>
      <c r="U14" s="124" t="s">
        <v>97</v>
      </c>
      <c r="V14" s="124"/>
      <c r="W14" s="124"/>
      <c r="X14" s="124"/>
      <c r="Y14" s="124"/>
      <c r="Z14" s="124"/>
      <c r="AA14" s="124"/>
      <c r="AB14" s="124">
        <v>35</v>
      </c>
      <c r="AC14" s="124">
        <v>35</v>
      </c>
      <c r="AD14" s="124"/>
    </row>
    <row r="15" spans="1:30">
      <c r="A15" s="97"/>
      <c r="B15" s="97"/>
      <c r="C15" s="97"/>
      <c r="D15" s="97"/>
      <c r="E15" s="97"/>
      <c r="F15" s="97"/>
      <c r="G15" s="97"/>
      <c r="H15" s="97"/>
      <c r="T15" s="123">
        <v>12</v>
      </c>
      <c r="U15" s="124" t="s">
        <v>98</v>
      </c>
      <c r="V15" s="124"/>
      <c r="W15" s="124"/>
      <c r="X15" s="124"/>
      <c r="Y15" s="124"/>
      <c r="Z15" s="124"/>
      <c r="AA15" s="124"/>
      <c r="AB15" s="124">
        <v>35</v>
      </c>
      <c r="AC15" s="124">
        <v>35</v>
      </c>
      <c r="AD15" s="124"/>
    </row>
    <row r="16" spans="1:30">
      <c r="A16" s="98"/>
      <c r="B16" s="97"/>
      <c r="C16" s="97"/>
      <c r="D16" s="97"/>
      <c r="E16" s="97"/>
      <c r="F16" s="97"/>
      <c r="G16" s="97"/>
      <c r="H16" s="97"/>
      <c r="T16" s="123">
        <v>13</v>
      </c>
      <c r="U16" s="124" t="s">
        <v>99</v>
      </c>
      <c r="V16" s="124"/>
      <c r="W16" s="124"/>
      <c r="X16" s="124"/>
      <c r="Y16" s="124"/>
      <c r="Z16" s="124"/>
      <c r="AA16" s="124"/>
      <c r="AB16" s="124">
        <v>50</v>
      </c>
      <c r="AC16" s="124">
        <v>55</v>
      </c>
      <c r="AD16" s="124"/>
    </row>
    <row r="17" spans="1:30">
      <c r="A17" s="97"/>
      <c r="B17" s="97"/>
      <c r="C17" s="97"/>
      <c r="D17" s="97"/>
      <c r="E17" s="97"/>
      <c r="F17" s="97"/>
      <c r="G17" s="97"/>
      <c r="H17" s="97"/>
      <c r="T17" s="123">
        <v>14</v>
      </c>
      <c r="U17" s="124" t="s">
        <v>100</v>
      </c>
      <c r="V17" s="124"/>
      <c r="W17" s="124"/>
      <c r="X17" s="124"/>
      <c r="Y17" s="124"/>
      <c r="Z17" s="124"/>
      <c r="AA17" s="124"/>
      <c r="AB17" s="124">
        <v>60</v>
      </c>
      <c r="AC17" s="124">
        <v>60</v>
      </c>
      <c r="AD17" s="124"/>
    </row>
    <row r="18" spans="1:30">
      <c r="A18" s="97"/>
      <c r="B18" s="97"/>
      <c r="C18" s="97"/>
      <c r="D18" s="97"/>
      <c r="E18" s="97"/>
      <c r="F18" s="97"/>
      <c r="G18" s="97"/>
      <c r="H18" s="97"/>
      <c r="T18" s="123"/>
      <c r="U18" s="124"/>
      <c r="V18" s="124"/>
      <c r="W18" s="124"/>
      <c r="X18" s="124"/>
      <c r="Y18" s="124"/>
      <c r="Z18" s="124"/>
      <c r="AA18" s="124"/>
      <c r="AB18" s="124"/>
      <c r="AC18" s="124"/>
      <c r="AD18" s="124"/>
    </row>
    <row r="19" spans="1:30">
      <c r="A19" s="97"/>
      <c r="B19" s="97"/>
      <c r="C19" s="97"/>
      <c r="D19" s="97"/>
      <c r="E19" s="97"/>
      <c r="F19" s="97"/>
      <c r="G19" s="97"/>
      <c r="H19" s="97"/>
      <c r="T19" s="123"/>
      <c r="U19" s="124"/>
      <c r="V19" s="124"/>
      <c r="W19" s="124"/>
      <c r="X19" s="124"/>
      <c r="Y19" s="124"/>
      <c r="Z19" s="124"/>
      <c r="AA19" s="124"/>
      <c r="AB19" s="124"/>
      <c r="AC19" s="124"/>
      <c r="AD19" s="124"/>
    </row>
    <row r="20" spans="1:30">
      <c r="A20" s="97"/>
      <c r="B20" s="97"/>
      <c r="C20" s="97"/>
      <c r="D20" s="97"/>
      <c r="E20" s="97"/>
      <c r="F20" s="97"/>
      <c r="G20" s="97"/>
      <c r="H20" s="97"/>
      <c r="T20" s="123"/>
      <c r="U20" s="124"/>
      <c r="V20" s="124"/>
      <c r="W20" s="124"/>
      <c r="X20" s="124"/>
      <c r="Y20" s="124"/>
      <c r="Z20" s="124"/>
      <c r="AA20" s="124"/>
      <c r="AB20" s="124"/>
      <c r="AC20" s="124"/>
      <c r="AD20" s="124"/>
    </row>
    <row r="21" spans="1:30">
      <c r="A21" s="97"/>
      <c r="B21" s="97"/>
      <c r="C21" s="97"/>
      <c r="D21" s="97"/>
      <c r="E21" s="97"/>
      <c r="F21" s="97"/>
      <c r="G21" s="97"/>
      <c r="H21" s="97"/>
      <c r="T21" s="123"/>
      <c r="U21" s="124"/>
      <c r="V21" s="124"/>
      <c r="W21" s="124"/>
      <c r="X21" s="124"/>
      <c r="Y21" s="124"/>
      <c r="Z21" s="124"/>
      <c r="AA21" s="124"/>
      <c r="AB21" s="124"/>
      <c r="AC21" s="124"/>
      <c r="AD21" s="124"/>
    </row>
    <row r="22" spans="1:30">
      <c r="A22" s="97"/>
      <c r="B22" s="97"/>
      <c r="C22" s="97"/>
      <c r="D22" s="97"/>
      <c r="E22" s="97"/>
      <c r="F22" s="97"/>
      <c r="G22" s="97"/>
      <c r="H22" s="97"/>
      <c r="L22" s="99"/>
      <c r="M22" s="99"/>
      <c r="N22" s="99"/>
      <c r="O22" s="99"/>
      <c r="P22" s="99"/>
      <c r="Q22" s="125"/>
      <c r="R22" s="125"/>
      <c r="S22" s="125"/>
      <c r="T22" s="123"/>
      <c r="U22" s="124"/>
      <c r="V22" s="124"/>
      <c r="W22" s="124"/>
      <c r="X22" s="124"/>
      <c r="Y22" s="124"/>
      <c r="Z22" s="124"/>
      <c r="AA22" s="124"/>
      <c r="AB22" s="124"/>
      <c r="AC22" s="124"/>
      <c r="AD22" s="124"/>
    </row>
    <row r="23" spans="1:30">
      <c r="A23" s="97"/>
      <c r="B23" s="97"/>
      <c r="C23" s="97"/>
      <c r="D23" s="97"/>
      <c r="E23" s="97"/>
      <c r="F23" s="97"/>
      <c r="G23" s="97"/>
      <c r="H23" s="97"/>
      <c r="T23" s="123"/>
      <c r="U23" s="124"/>
      <c r="V23" s="124"/>
      <c r="W23" s="124"/>
      <c r="X23" s="124"/>
      <c r="Y23" s="124"/>
      <c r="Z23" s="124"/>
      <c r="AA23" s="124"/>
      <c r="AB23" s="124"/>
      <c r="AC23" s="124"/>
      <c r="AD23" s="124"/>
    </row>
    <row r="24" spans="1:30">
      <c r="A24" s="97"/>
      <c r="B24" s="97"/>
      <c r="C24" s="97"/>
      <c r="D24" s="97"/>
      <c r="E24" s="97"/>
      <c r="F24" s="97"/>
      <c r="G24" s="97"/>
      <c r="H24" s="97"/>
      <c r="T24" s="123"/>
      <c r="U24" s="124"/>
      <c r="V24" s="124"/>
      <c r="W24" s="124"/>
      <c r="X24" s="124" t="s">
        <v>101</v>
      </c>
      <c r="Y24" s="124"/>
      <c r="Z24" s="124"/>
      <c r="AA24" s="124"/>
      <c r="AB24" s="124"/>
      <c r="AC24" s="124"/>
      <c r="AD24" s="124"/>
    </row>
    <row r="25" spans="1:30">
      <c r="A25" s="97"/>
      <c r="B25" s="97"/>
      <c r="C25" s="97"/>
      <c r="D25" s="97"/>
      <c r="E25" s="97"/>
      <c r="F25" s="97"/>
      <c r="G25" s="97"/>
      <c r="H25" s="97"/>
      <c r="T25" s="123"/>
      <c r="U25" s="124"/>
      <c r="V25" s="124"/>
      <c r="W25" s="124"/>
      <c r="X25" s="124" t="s">
        <v>102</v>
      </c>
      <c r="Y25" s="124"/>
      <c r="Z25" s="124"/>
      <c r="AA25" s="124"/>
      <c r="AB25" s="124"/>
      <c r="AC25" s="124"/>
      <c r="AD25" s="124"/>
    </row>
    <row r="26" spans="1:30">
      <c r="A26" s="97"/>
      <c r="B26" s="97"/>
      <c r="C26" s="97"/>
      <c r="D26" s="97"/>
      <c r="E26" s="97"/>
      <c r="F26" s="97"/>
      <c r="G26" s="97"/>
      <c r="H26" s="97"/>
      <c r="T26" s="123"/>
      <c r="U26" s="124"/>
      <c r="V26" s="124"/>
      <c r="W26" s="124"/>
      <c r="X26" s="124" t="s">
        <v>103</v>
      </c>
      <c r="Y26" s="124"/>
      <c r="Z26" s="124"/>
      <c r="AA26" s="124"/>
      <c r="AB26" s="124"/>
      <c r="AC26" s="124"/>
      <c r="AD26" s="124"/>
    </row>
    <row r="27" spans="1:30">
      <c r="A27" s="98"/>
      <c r="B27" s="97"/>
      <c r="C27" s="97"/>
      <c r="D27" s="97"/>
      <c r="E27" s="97"/>
      <c r="F27" s="97"/>
      <c r="G27" s="97"/>
      <c r="H27" s="97"/>
      <c r="T27" s="123"/>
      <c r="U27" s="124"/>
      <c r="V27" s="124"/>
      <c r="W27" s="124"/>
      <c r="X27" s="124" t="s">
        <v>104</v>
      </c>
      <c r="Y27" s="124"/>
      <c r="Z27" s="124"/>
      <c r="AA27" s="124"/>
      <c r="AB27" s="124"/>
      <c r="AC27" s="124"/>
      <c r="AD27" s="124"/>
    </row>
    <row r="28" spans="1:30">
      <c r="A28" s="97"/>
      <c r="B28" s="97"/>
      <c r="C28" s="97"/>
      <c r="D28" s="97"/>
      <c r="E28" s="97"/>
      <c r="F28" s="97"/>
      <c r="G28" s="97"/>
      <c r="H28" s="97"/>
      <c r="T28" s="123"/>
      <c r="U28" s="124"/>
      <c r="V28" s="124"/>
      <c r="W28" s="124"/>
      <c r="X28" s="124" t="s">
        <v>105</v>
      </c>
      <c r="Y28" s="124"/>
      <c r="Z28" s="124"/>
      <c r="AA28" s="124"/>
      <c r="AB28" s="124"/>
      <c r="AC28" s="124"/>
      <c r="AD28" s="124"/>
    </row>
    <row r="29" spans="1:30">
      <c r="A29" s="98"/>
      <c r="B29" s="97"/>
      <c r="C29" s="97"/>
      <c r="D29" s="97"/>
      <c r="E29" s="97"/>
      <c r="F29" s="97"/>
      <c r="G29" s="97"/>
      <c r="H29" s="97"/>
      <c r="T29" s="123"/>
      <c r="U29" s="124"/>
      <c r="V29" s="124"/>
      <c r="W29" s="124"/>
      <c r="X29" s="124" t="s">
        <v>106</v>
      </c>
      <c r="Y29" s="124"/>
      <c r="Z29" s="124"/>
      <c r="AA29" s="124"/>
      <c r="AB29" s="124"/>
      <c r="AC29" s="124"/>
      <c r="AD29" s="124"/>
    </row>
    <row r="30" spans="1:30">
      <c r="A30" s="97"/>
      <c r="B30" s="97"/>
      <c r="C30" s="97"/>
      <c r="D30" s="97"/>
      <c r="E30" s="97"/>
      <c r="F30" s="97"/>
      <c r="G30" s="97"/>
      <c r="H30" s="97"/>
      <c r="T30" s="123"/>
      <c r="U30" s="124"/>
      <c r="V30" s="124"/>
      <c r="W30" s="124"/>
      <c r="X30" s="124" t="s">
        <v>107</v>
      </c>
      <c r="Y30" s="124"/>
      <c r="Z30" s="124"/>
      <c r="AA30" s="124"/>
      <c r="AB30" s="124"/>
      <c r="AC30" s="124"/>
      <c r="AD30" s="124"/>
    </row>
    <row r="31" spans="1:30">
      <c r="A31" s="97"/>
      <c r="B31" s="97"/>
      <c r="C31" s="97"/>
      <c r="D31" s="97"/>
      <c r="E31" s="97"/>
      <c r="F31" s="97"/>
      <c r="G31" s="97"/>
      <c r="H31" s="97"/>
      <c r="T31" s="123"/>
      <c r="U31" s="124"/>
      <c r="V31" s="124"/>
      <c r="W31" s="124"/>
      <c r="X31" s="124" t="s">
        <v>108</v>
      </c>
      <c r="Y31" s="124"/>
      <c r="Z31" s="124"/>
      <c r="AA31" s="124"/>
      <c r="AB31" s="124"/>
      <c r="AC31" s="124"/>
      <c r="AD31" s="124"/>
    </row>
    <row r="32" spans="1:30">
      <c r="A32" s="97"/>
      <c r="B32" s="97"/>
      <c r="C32" s="97"/>
      <c r="D32" s="97"/>
      <c r="E32" s="97"/>
      <c r="F32" s="97"/>
      <c r="G32" s="97"/>
      <c r="H32" s="97"/>
      <c r="T32" s="123"/>
      <c r="U32" s="124"/>
      <c r="V32" s="124"/>
      <c r="W32" s="124"/>
      <c r="X32" s="124" t="s">
        <v>109</v>
      </c>
      <c r="Y32" s="124"/>
      <c r="Z32" s="124"/>
      <c r="AA32" s="124"/>
      <c r="AB32" s="124"/>
      <c r="AC32" s="124"/>
      <c r="AD32" s="124"/>
    </row>
    <row r="33" spans="1:55">
      <c r="A33" s="97"/>
      <c r="B33" s="97"/>
      <c r="C33" s="97"/>
      <c r="D33" s="97"/>
      <c r="E33" s="97"/>
      <c r="F33" s="97"/>
      <c r="G33" s="97"/>
      <c r="H33" s="97"/>
      <c r="T33" s="123"/>
      <c r="U33" s="124"/>
      <c r="V33" s="124"/>
      <c r="W33" s="124"/>
      <c r="X33" s="124" t="s">
        <v>110</v>
      </c>
      <c r="Y33" s="124"/>
      <c r="Z33" s="124"/>
      <c r="AA33" s="124"/>
      <c r="AB33" s="124"/>
      <c r="AC33" s="124"/>
      <c r="AD33" s="124"/>
    </row>
    <row r="34" spans="1:55">
      <c r="A34" s="97"/>
      <c r="B34" s="97"/>
      <c r="C34" s="97"/>
      <c r="D34" s="97"/>
      <c r="E34" s="97"/>
      <c r="F34" s="97"/>
      <c r="G34" s="97"/>
      <c r="H34" s="97"/>
      <c r="T34" s="123"/>
      <c r="U34" s="124"/>
      <c r="V34" s="124"/>
      <c r="W34" s="124"/>
      <c r="X34" s="124" t="s">
        <v>111</v>
      </c>
      <c r="Y34" s="124"/>
      <c r="Z34" s="124"/>
      <c r="AA34" s="124"/>
      <c r="AB34" s="124"/>
      <c r="AC34" s="124"/>
      <c r="AD34" s="124"/>
    </row>
    <row r="35" spans="1:55">
      <c r="A35" s="97"/>
      <c r="B35" s="97"/>
      <c r="C35" s="97"/>
      <c r="D35" s="97"/>
      <c r="E35" s="97"/>
      <c r="F35" s="97"/>
      <c r="G35" s="97"/>
      <c r="H35" s="97"/>
      <c r="L35" s="99"/>
      <c r="M35" s="99"/>
      <c r="N35" s="99"/>
      <c r="O35" s="99"/>
      <c r="P35" s="99"/>
      <c r="Q35" s="125" t="s">
        <v>129</v>
      </c>
      <c r="R35" s="126"/>
      <c r="S35" s="125" t="s">
        <v>130</v>
      </c>
      <c r="T35" s="123"/>
      <c r="U35" s="124"/>
      <c r="V35" s="124"/>
      <c r="W35" s="124"/>
      <c r="X35" s="124" t="s">
        <v>112</v>
      </c>
      <c r="Y35" s="124"/>
      <c r="Z35" s="124"/>
      <c r="AA35" s="124"/>
      <c r="AB35" s="124"/>
      <c r="AC35" s="124"/>
      <c r="AD35" s="124"/>
    </row>
    <row r="36" spans="1:55" s="103" customFormat="1" ht="24.75" customHeight="1">
      <c r="A36" s="115" t="s">
        <v>131</v>
      </c>
      <c r="B36" s="116"/>
      <c r="C36" s="117"/>
      <c r="D36" s="116"/>
      <c r="E36" s="116"/>
      <c r="F36" s="116"/>
      <c r="G36" s="116"/>
      <c r="H36" s="116"/>
      <c r="I36" s="116"/>
      <c r="J36" s="116"/>
      <c r="K36" s="116"/>
      <c r="L36" s="116"/>
      <c r="M36" s="116"/>
      <c r="N36" s="116"/>
      <c r="O36" s="116"/>
      <c r="P36" s="116"/>
      <c r="Q36" s="116"/>
      <c r="R36" s="116"/>
      <c r="S36" s="116"/>
      <c r="T36" s="116"/>
      <c r="U36" s="116"/>
      <c r="V36" s="116"/>
      <c r="W36" s="116"/>
      <c r="X36" s="116"/>
      <c r="Y36" s="116"/>
      <c r="Z36" s="116"/>
      <c r="AA36" s="116"/>
      <c r="AB36" s="116"/>
      <c r="AC36" s="116"/>
      <c r="AD36" s="116"/>
      <c r="AE36" s="116"/>
      <c r="AF36" s="116"/>
      <c r="AG36" s="116"/>
      <c r="AH36" s="116"/>
      <c r="AI36" s="116"/>
      <c r="AJ36" s="116"/>
      <c r="AK36" s="116"/>
      <c r="AL36" s="116"/>
      <c r="AM36" s="116"/>
      <c r="AN36" s="116"/>
      <c r="AO36" s="116"/>
      <c r="AP36" s="116"/>
      <c r="AQ36" s="116"/>
      <c r="AR36" s="116"/>
      <c r="AS36" s="116"/>
      <c r="AT36" s="116"/>
      <c r="AU36" s="116"/>
      <c r="AV36" s="116"/>
      <c r="AW36" s="116"/>
      <c r="AX36" s="116"/>
      <c r="AY36" s="116"/>
      <c r="AZ36" s="116"/>
      <c r="BA36" s="116"/>
      <c r="BB36" s="116"/>
      <c r="BC36" s="116"/>
    </row>
    <row r="37" spans="1:55" s="100" customFormat="1" ht="16.5" customHeight="1" thickBot="1">
      <c r="A37" s="105"/>
      <c r="B37" s="106"/>
      <c r="C37" s="106"/>
      <c r="D37" s="105"/>
      <c r="E37" s="106"/>
      <c r="F37" s="105"/>
      <c r="G37" s="106"/>
      <c r="H37" s="105"/>
      <c r="I37" s="106"/>
      <c r="J37" s="105"/>
      <c r="K37" s="106"/>
      <c r="L37" s="108"/>
      <c r="M37" s="108"/>
      <c r="N37" s="108"/>
      <c r="O37" s="108"/>
      <c r="P37" s="108"/>
      <c r="Q37" s="108"/>
      <c r="R37" s="108"/>
      <c r="S37" s="108"/>
      <c r="T37" s="108"/>
      <c r="U37" s="105"/>
      <c r="V37" s="105"/>
      <c r="W37" s="105"/>
      <c r="X37" s="105"/>
      <c r="Y37" s="105"/>
      <c r="Z37" s="105"/>
      <c r="AA37" s="105"/>
      <c r="AB37" s="105"/>
      <c r="AC37" s="105"/>
      <c r="AD37" s="105"/>
      <c r="AE37" s="105"/>
      <c r="AF37" s="105"/>
      <c r="AG37" s="105"/>
      <c r="AH37" s="105"/>
      <c r="AI37" s="105"/>
      <c r="AJ37" s="105"/>
      <c r="AK37" s="105"/>
      <c r="AL37" s="105"/>
      <c r="AM37" s="105"/>
      <c r="AN37" s="105"/>
      <c r="AO37" s="105"/>
      <c r="AP37" s="105"/>
      <c r="AQ37" s="105"/>
      <c r="AR37" s="105"/>
      <c r="AS37" s="105"/>
      <c r="AT37" s="105"/>
      <c r="AU37" s="105"/>
      <c r="AV37" s="105"/>
      <c r="AW37" s="105"/>
      <c r="AX37" s="105"/>
      <c r="AY37" s="105"/>
      <c r="AZ37" s="105"/>
      <c r="BA37" s="105"/>
      <c r="BB37" s="105"/>
      <c r="BC37" s="105"/>
    </row>
    <row r="38" spans="1:55" s="100" customFormat="1" ht="16.5" customHeight="1" thickBot="1">
      <c r="A38" s="105"/>
      <c r="B38" s="717" t="s">
        <v>149</v>
      </c>
      <c r="C38" s="718"/>
      <c r="D38" s="704">
        <v>0.27</v>
      </c>
      <c r="E38" s="705"/>
      <c r="F38" s="717" t="s">
        <v>138</v>
      </c>
      <c r="G38" s="718"/>
      <c r="H38" s="704">
        <v>0.13</v>
      </c>
      <c r="I38" s="706"/>
      <c r="J38" s="717" t="s">
        <v>139</v>
      </c>
      <c r="K38" s="718"/>
      <c r="L38" s="704">
        <v>0.26</v>
      </c>
      <c r="M38" s="705"/>
      <c r="N38" s="713" t="s">
        <v>140</v>
      </c>
      <c r="O38" s="714"/>
      <c r="P38" s="96"/>
      <c r="Q38" s="108"/>
      <c r="R38" s="108"/>
      <c r="S38" s="108"/>
      <c r="T38" s="108">
        <v>0</v>
      </c>
      <c r="U38" s="105"/>
      <c r="V38" s="105"/>
      <c r="W38" s="105"/>
      <c r="X38" s="105"/>
      <c r="Y38" s="105"/>
      <c r="Z38" s="105"/>
      <c r="AA38" s="105"/>
      <c r="AB38" s="105"/>
      <c r="AC38" s="105"/>
      <c r="AD38" s="105"/>
      <c r="AE38" s="105"/>
      <c r="AF38" s="105"/>
      <c r="AG38" s="105"/>
      <c r="AH38" s="105"/>
      <c r="AI38" s="105"/>
      <c r="AJ38" s="105"/>
      <c r="AK38" s="105"/>
      <c r="AL38" s="105"/>
      <c r="AM38" s="105"/>
      <c r="AN38" s="105"/>
      <c r="AO38" s="105"/>
      <c r="AP38" s="105"/>
      <c r="AQ38" s="105"/>
      <c r="AR38" s="105"/>
      <c r="AS38" s="105"/>
      <c r="AT38" s="105"/>
      <c r="AU38" s="105"/>
      <c r="AV38" s="105"/>
      <c r="AW38" s="105"/>
      <c r="AX38" s="105"/>
      <c r="AY38" s="105"/>
      <c r="AZ38" s="105"/>
      <c r="BA38" s="105"/>
      <c r="BB38" s="105"/>
      <c r="BC38" s="105"/>
    </row>
    <row r="39" spans="1:55" s="100" customFormat="1" ht="16.5" customHeight="1" thickBot="1">
      <c r="A39" s="105"/>
      <c r="B39" s="719"/>
      <c r="C39" s="720"/>
      <c r="D39" s="105"/>
      <c r="E39" s="106"/>
      <c r="F39" s="719"/>
      <c r="G39" s="720"/>
      <c r="H39" s="105"/>
      <c r="I39" s="106"/>
      <c r="J39" s="719"/>
      <c r="K39" s="720"/>
      <c r="L39" s="105"/>
      <c r="M39" s="106"/>
      <c r="N39" s="715"/>
      <c r="O39" s="716"/>
      <c r="P39" s="96"/>
      <c r="Q39" s="119" t="s">
        <v>133</v>
      </c>
      <c r="R39" s="119" t="s">
        <v>130</v>
      </c>
      <c r="S39" s="109">
        <f>D38</f>
        <v>0.27</v>
      </c>
      <c r="T39" s="108"/>
      <c r="U39" s="105"/>
      <c r="V39" s="105"/>
      <c r="W39" s="105"/>
      <c r="X39" s="105"/>
      <c r="Y39" s="105"/>
      <c r="Z39" s="105"/>
      <c r="AA39" s="105"/>
      <c r="AB39" s="105"/>
      <c r="AC39" s="105"/>
      <c r="AD39" s="105"/>
      <c r="AE39" s="105"/>
      <c r="AF39" s="105"/>
      <c r="AG39" s="105"/>
      <c r="AH39" s="105"/>
      <c r="AI39" s="105"/>
      <c r="AJ39" s="105"/>
      <c r="AK39" s="105"/>
      <c r="AL39" s="105"/>
      <c r="AM39" s="105"/>
      <c r="AN39" s="105"/>
      <c r="AO39" s="105"/>
      <c r="AP39" s="105"/>
      <c r="AQ39" s="105"/>
      <c r="AR39" s="105"/>
      <c r="AS39" s="105"/>
      <c r="AT39" s="105"/>
      <c r="AU39" s="105"/>
      <c r="AV39" s="105"/>
      <c r="AW39" s="105"/>
      <c r="AX39" s="105"/>
      <c r="AY39" s="105"/>
      <c r="AZ39" s="105"/>
      <c r="BA39" s="105"/>
      <c r="BB39" s="105"/>
      <c r="BC39" s="105"/>
    </row>
    <row r="40" spans="1:55" s="105" customFormat="1" ht="16.5" customHeight="1">
      <c r="B40" s="106"/>
      <c r="C40" s="106"/>
      <c r="D40" s="107"/>
      <c r="E40" s="106"/>
      <c r="F40" s="107"/>
      <c r="G40" s="106"/>
      <c r="H40" s="107"/>
      <c r="I40" s="106"/>
      <c r="J40" s="107"/>
      <c r="K40" s="106"/>
      <c r="L40" s="108"/>
      <c r="M40" s="108"/>
      <c r="N40" s="108"/>
      <c r="O40" s="108"/>
      <c r="P40" s="108"/>
      <c r="Q40" s="119" t="s">
        <v>130</v>
      </c>
      <c r="R40" s="108" t="s">
        <v>136</v>
      </c>
      <c r="S40" s="109">
        <f>H38</f>
        <v>0.13</v>
      </c>
      <c r="T40" s="108"/>
    </row>
    <row r="41" spans="1:55" s="105" customFormat="1" ht="16.5" customHeight="1">
      <c r="A41" s="110"/>
      <c r="B41" s="690" t="s">
        <v>113</v>
      </c>
      <c r="C41" s="690"/>
      <c r="D41" s="691">
        <v>7</v>
      </c>
      <c r="E41" s="691"/>
      <c r="F41" s="120"/>
      <c r="G41" s="120"/>
      <c r="H41" s="691">
        <v>20</v>
      </c>
      <c r="I41" s="691"/>
      <c r="J41" s="120"/>
      <c r="K41" s="120"/>
      <c r="L41" s="691">
        <v>25</v>
      </c>
      <c r="M41" s="691"/>
      <c r="N41" s="120"/>
      <c r="O41" s="120"/>
      <c r="P41" s="108"/>
      <c r="Q41" s="108" t="s">
        <v>134</v>
      </c>
      <c r="R41" s="108" t="s">
        <v>135</v>
      </c>
      <c r="S41" s="109">
        <f>L38</f>
        <v>0.26</v>
      </c>
      <c r="T41" s="108"/>
    </row>
    <row r="42" spans="1:55" s="113" customFormat="1" ht="16.5" customHeight="1">
      <c r="A42" s="110"/>
      <c r="B42" s="690" t="s">
        <v>114</v>
      </c>
      <c r="C42" s="690"/>
      <c r="D42" s="691">
        <v>8</v>
      </c>
      <c r="E42" s="691"/>
      <c r="F42" s="120"/>
      <c r="G42" s="120"/>
      <c r="H42" s="691">
        <v>25</v>
      </c>
      <c r="I42" s="691"/>
      <c r="J42" s="120"/>
      <c r="K42" s="120"/>
      <c r="L42" s="691">
        <v>30</v>
      </c>
      <c r="M42" s="691"/>
      <c r="N42" s="120"/>
      <c r="O42" s="120"/>
      <c r="P42" s="108"/>
      <c r="Q42" s="108" t="s">
        <v>135</v>
      </c>
      <c r="R42" s="108" t="s">
        <v>137</v>
      </c>
      <c r="S42" s="109">
        <f>D44</f>
        <v>0.64</v>
      </c>
      <c r="T42" s="108"/>
      <c r="U42" s="105"/>
      <c r="V42" s="105"/>
      <c r="W42" s="105"/>
    </row>
    <row r="43" spans="1:55" s="113" customFormat="1" ht="16.5" customHeight="1" thickBot="1">
      <c r="A43" s="110"/>
      <c r="B43" s="111"/>
      <c r="C43" s="112"/>
      <c r="D43" s="112"/>
      <c r="E43" s="120"/>
      <c r="F43" s="120"/>
      <c r="G43" s="120"/>
      <c r="H43" s="120"/>
      <c r="I43" s="120"/>
      <c r="J43" s="120"/>
      <c r="K43" s="120"/>
      <c r="L43" s="108"/>
      <c r="M43" s="108"/>
      <c r="N43" s="108"/>
      <c r="O43" s="108"/>
      <c r="P43" s="108"/>
      <c r="Q43" s="108" t="s">
        <v>137</v>
      </c>
      <c r="R43" s="108" t="s">
        <v>143</v>
      </c>
      <c r="S43" s="121">
        <f>H44</f>
        <v>1</v>
      </c>
      <c r="T43" s="108"/>
      <c r="U43" s="105"/>
      <c r="V43" s="105"/>
      <c r="W43" s="105"/>
    </row>
    <row r="44" spans="1:55" s="100" customFormat="1" ht="16.5" customHeight="1" thickBot="1">
      <c r="A44" s="105"/>
      <c r="B44" s="713" t="s">
        <v>142</v>
      </c>
      <c r="C44" s="714"/>
      <c r="D44" s="704">
        <v>0.64</v>
      </c>
      <c r="E44" s="705"/>
      <c r="F44" s="713" t="s">
        <v>141</v>
      </c>
      <c r="G44" s="714"/>
      <c r="H44" s="704">
        <v>1</v>
      </c>
      <c r="I44" s="705"/>
      <c r="J44" s="713" t="s">
        <v>144</v>
      </c>
      <c r="K44" s="714"/>
      <c r="L44" s="704">
        <v>3.2</v>
      </c>
      <c r="M44" s="705"/>
      <c r="N44" s="713" t="s">
        <v>145</v>
      </c>
      <c r="O44" s="714"/>
      <c r="P44" s="96"/>
      <c r="Q44" s="108" t="s">
        <v>143</v>
      </c>
      <c r="R44" s="108" t="s">
        <v>146</v>
      </c>
      <c r="S44" s="109">
        <f>L44</f>
        <v>3.2</v>
      </c>
      <c r="T44" s="108"/>
      <c r="U44" s="105"/>
      <c r="V44" s="105"/>
      <c r="W44" s="105"/>
      <c r="X44" s="105"/>
      <c r="Y44" s="105"/>
      <c r="Z44" s="105"/>
      <c r="AA44" s="105"/>
      <c r="AB44" s="105"/>
      <c r="AC44" s="105"/>
      <c r="AD44" s="105"/>
      <c r="AE44" s="105"/>
      <c r="AF44" s="105"/>
      <c r="AG44" s="105"/>
      <c r="AH44" s="105"/>
      <c r="AI44" s="105"/>
      <c r="AJ44" s="105"/>
      <c r="AK44" s="105"/>
      <c r="AL44" s="105"/>
      <c r="AM44" s="105"/>
      <c r="AN44" s="105"/>
      <c r="AO44" s="105"/>
      <c r="AP44" s="105"/>
      <c r="AQ44" s="105"/>
      <c r="AR44" s="105"/>
      <c r="AS44" s="105"/>
      <c r="AT44" s="105"/>
      <c r="AU44" s="105"/>
      <c r="AV44" s="105"/>
      <c r="AW44" s="105"/>
      <c r="AX44" s="105"/>
      <c r="AY44" s="105"/>
      <c r="AZ44" s="105"/>
      <c r="BA44" s="105"/>
      <c r="BB44" s="105"/>
      <c r="BC44" s="105"/>
    </row>
    <row r="45" spans="1:55" s="100" customFormat="1" ht="16.5" customHeight="1" thickBot="1">
      <c r="A45" s="105"/>
      <c r="B45" s="715"/>
      <c r="C45" s="716"/>
      <c r="D45" s="105"/>
      <c r="E45" s="106"/>
      <c r="F45" s="715"/>
      <c r="G45" s="716"/>
      <c r="H45" s="105"/>
      <c r="I45" s="106"/>
      <c r="J45" s="715"/>
      <c r="K45" s="716"/>
      <c r="L45" s="105"/>
      <c r="M45" s="106"/>
      <c r="N45" s="715"/>
      <c r="O45" s="716"/>
      <c r="P45" s="96"/>
      <c r="Q45" s="108" t="s">
        <v>146</v>
      </c>
      <c r="R45" s="108" t="s">
        <v>150</v>
      </c>
      <c r="S45" s="109">
        <f>D50</f>
        <v>2</v>
      </c>
      <c r="T45" s="108"/>
      <c r="U45" s="105"/>
      <c r="V45" s="105"/>
      <c r="W45" s="105"/>
      <c r="X45" s="105"/>
      <c r="Y45" s="105"/>
      <c r="Z45" s="105"/>
      <c r="AA45" s="105"/>
      <c r="AB45" s="105"/>
      <c r="AC45" s="105"/>
      <c r="AD45" s="105"/>
      <c r="AE45" s="105"/>
      <c r="AF45" s="105"/>
      <c r="AG45" s="105"/>
      <c r="AH45" s="105"/>
      <c r="AI45" s="105"/>
      <c r="AJ45" s="105"/>
      <c r="AK45" s="105"/>
      <c r="AL45" s="105"/>
      <c r="AM45" s="105"/>
      <c r="AN45" s="105"/>
      <c r="AO45" s="105"/>
      <c r="AP45" s="105"/>
      <c r="AQ45" s="105"/>
      <c r="AR45" s="105"/>
      <c r="AS45" s="105"/>
      <c r="AT45" s="105"/>
      <c r="AU45" s="105"/>
      <c r="AV45" s="105"/>
      <c r="AW45" s="105"/>
      <c r="AX45" s="105"/>
      <c r="AY45" s="105"/>
      <c r="AZ45" s="105"/>
      <c r="BA45" s="105"/>
      <c r="BB45" s="105"/>
      <c r="BC45" s="105"/>
    </row>
    <row r="46" spans="1:55" s="105" customFormat="1" ht="16.5" customHeight="1">
      <c r="B46" s="106"/>
      <c r="C46" s="106"/>
      <c r="D46" s="107"/>
      <c r="E46" s="106"/>
      <c r="F46" s="107"/>
      <c r="G46" s="106"/>
      <c r="H46" s="107"/>
      <c r="I46" s="106"/>
      <c r="J46" s="107"/>
      <c r="K46" s="106"/>
      <c r="L46" s="108"/>
      <c r="M46" s="108"/>
      <c r="N46" s="108"/>
      <c r="O46" s="108"/>
      <c r="P46" s="108"/>
      <c r="Q46" s="108" t="s">
        <v>150</v>
      </c>
      <c r="R46" s="108" t="s">
        <v>151</v>
      </c>
      <c r="S46" s="109">
        <f>H50</f>
        <v>0.1</v>
      </c>
      <c r="T46" s="108"/>
    </row>
    <row r="47" spans="1:55" s="105" customFormat="1" ht="16.5" customHeight="1">
      <c r="A47" s="110"/>
      <c r="B47" s="690" t="s">
        <v>113</v>
      </c>
      <c r="C47" s="690"/>
      <c r="D47" s="691">
        <v>50</v>
      </c>
      <c r="E47" s="691"/>
      <c r="F47" s="691"/>
      <c r="G47" s="691"/>
      <c r="H47" s="691">
        <v>50</v>
      </c>
      <c r="I47" s="691"/>
      <c r="J47" s="691"/>
      <c r="K47" s="691"/>
      <c r="L47" s="691">
        <v>50</v>
      </c>
      <c r="M47" s="691"/>
      <c r="N47" s="691"/>
      <c r="O47" s="691"/>
      <c r="P47" s="108"/>
      <c r="Q47" s="108" t="s">
        <v>151</v>
      </c>
      <c r="R47" s="108" t="s">
        <v>153</v>
      </c>
      <c r="S47" s="109">
        <f>L50</f>
        <v>0.1</v>
      </c>
      <c r="T47" s="108"/>
    </row>
    <row r="48" spans="1:55" s="113" customFormat="1" ht="16.5" customHeight="1">
      <c r="A48" s="110"/>
      <c r="B48" s="690" t="s">
        <v>114</v>
      </c>
      <c r="C48" s="690"/>
      <c r="D48" s="691">
        <v>55</v>
      </c>
      <c r="E48" s="691"/>
      <c r="F48" s="691"/>
      <c r="G48" s="691"/>
      <c r="H48" s="691">
        <v>55</v>
      </c>
      <c r="I48" s="691"/>
      <c r="J48" s="691"/>
      <c r="K48" s="691"/>
      <c r="L48" s="691">
        <v>55</v>
      </c>
      <c r="M48" s="691"/>
      <c r="N48" s="691"/>
      <c r="O48" s="691"/>
      <c r="P48" s="108"/>
      <c r="Q48" s="108"/>
      <c r="R48" s="108"/>
      <c r="S48" s="108"/>
      <c r="T48" s="108"/>
      <c r="U48" s="105"/>
      <c r="V48" s="105"/>
      <c r="W48" s="105"/>
    </row>
    <row r="49" spans="1:55" s="113" customFormat="1" ht="16.5" customHeight="1" thickBot="1">
      <c r="A49" s="110"/>
      <c r="B49" s="111"/>
      <c r="C49" s="111"/>
      <c r="D49" s="112"/>
      <c r="E49" s="112"/>
      <c r="F49" s="112"/>
      <c r="G49" s="112"/>
      <c r="H49" s="112"/>
      <c r="I49" s="112"/>
      <c r="J49" s="112"/>
      <c r="K49" s="112"/>
      <c r="L49" s="114"/>
      <c r="M49" s="114"/>
      <c r="N49" s="112"/>
      <c r="O49" s="112"/>
      <c r="P49" s="108"/>
      <c r="Q49" s="108"/>
      <c r="R49" s="108"/>
      <c r="S49" s="108"/>
      <c r="T49" s="108"/>
      <c r="U49" s="105"/>
      <c r="V49" s="105"/>
      <c r="W49" s="105"/>
    </row>
    <row r="50" spans="1:55" s="101" customFormat="1" ht="16.5" customHeight="1" thickBot="1">
      <c r="A50" s="110"/>
      <c r="B50" s="713" t="s">
        <v>145</v>
      </c>
      <c r="C50" s="714"/>
      <c r="D50" s="704">
        <v>2</v>
      </c>
      <c r="E50" s="705"/>
      <c r="F50" s="713" t="s">
        <v>147</v>
      </c>
      <c r="G50" s="714"/>
      <c r="H50" s="704">
        <v>0.1</v>
      </c>
      <c r="I50" s="705"/>
      <c r="J50" s="713" t="s">
        <v>148</v>
      </c>
      <c r="K50" s="714"/>
      <c r="L50" s="704">
        <v>0.1</v>
      </c>
      <c r="M50" s="705"/>
      <c r="N50" s="713" t="s">
        <v>152</v>
      </c>
      <c r="O50" s="714"/>
      <c r="P50" s="96"/>
      <c r="Q50" s="108"/>
      <c r="R50" s="108"/>
      <c r="S50" s="108"/>
      <c r="T50" s="108"/>
      <c r="U50" s="105"/>
      <c r="V50" s="105"/>
      <c r="W50" s="105"/>
      <c r="X50" s="113"/>
      <c r="Y50" s="113"/>
      <c r="Z50" s="113"/>
      <c r="AA50" s="113"/>
      <c r="AB50" s="113"/>
      <c r="AC50" s="113"/>
      <c r="AD50" s="113"/>
      <c r="AE50" s="113"/>
      <c r="AF50" s="113"/>
      <c r="AG50" s="113"/>
      <c r="AH50" s="113"/>
      <c r="AI50" s="113"/>
      <c r="AJ50" s="113"/>
      <c r="AK50" s="113"/>
      <c r="AL50" s="113"/>
      <c r="AM50" s="113"/>
      <c r="AN50" s="113"/>
      <c r="AO50" s="113"/>
      <c r="AP50" s="113"/>
      <c r="AQ50" s="113"/>
      <c r="AR50" s="113"/>
      <c r="AS50" s="113"/>
      <c r="AT50" s="113"/>
      <c r="AU50" s="113"/>
      <c r="AV50" s="113"/>
      <c r="AW50" s="113"/>
      <c r="AX50" s="113"/>
      <c r="AY50" s="113"/>
      <c r="AZ50" s="113"/>
      <c r="BA50" s="113"/>
      <c r="BB50" s="113"/>
      <c r="BC50" s="113"/>
    </row>
    <row r="51" spans="1:55" s="101" customFormat="1" ht="16.5" customHeight="1" thickBot="1">
      <c r="A51" s="110"/>
      <c r="B51" s="715"/>
      <c r="C51" s="716"/>
      <c r="D51" s="105"/>
      <c r="E51" s="106"/>
      <c r="F51" s="715"/>
      <c r="G51" s="716"/>
      <c r="H51" s="112"/>
      <c r="I51" s="112"/>
      <c r="J51" s="715"/>
      <c r="K51" s="716"/>
      <c r="L51" s="114"/>
      <c r="M51" s="114"/>
      <c r="N51" s="715"/>
      <c r="O51" s="716"/>
      <c r="P51" s="96"/>
      <c r="Q51" s="108"/>
      <c r="R51" s="108"/>
      <c r="S51" s="108"/>
      <c r="T51" s="108"/>
      <c r="U51" s="105"/>
      <c r="V51" s="105"/>
      <c r="W51" s="105"/>
      <c r="X51" s="113"/>
      <c r="Y51" s="113"/>
      <c r="Z51" s="113"/>
      <c r="AA51" s="113"/>
      <c r="AB51" s="113"/>
      <c r="AC51" s="113"/>
      <c r="AD51" s="113"/>
      <c r="AE51" s="113"/>
      <c r="AF51" s="113"/>
      <c r="AG51" s="113"/>
      <c r="AH51" s="113"/>
      <c r="AI51" s="113"/>
      <c r="AJ51" s="113"/>
      <c r="AK51" s="113"/>
      <c r="AL51" s="113"/>
      <c r="AM51" s="113"/>
      <c r="AN51" s="113"/>
      <c r="AO51" s="113"/>
      <c r="AP51" s="113"/>
      <c r="AQ51" s="113"/>
      <c r="AR51" s="113"/>
      <c r="AS51" s="113"/>
      <c r="AT51" s="113"/>
      <c r="AU51" s="113"/>
      <c r="AV51" s="113"/>
      <c r="AW51" s="113"/>
      <c r="AX51" s="113"/>
      <c r="AY51" s="113"/>
      <c r="AZ51" s="113"/>
      <c r="BA51" s="113"/>
      <c r="BB51" s="113"/>
      <c r="BC51" s="113"/>
    </row>
    <row r="52" spans="1:55" s="113" customFormat="1" ht="16.5" customHeight="1">
      <c r="A52" s="110"/>
      <c r="B52" s="111"/>
      <c r="C52" s="111"/>
      <c r="D52" s="112"/>
      <c r="E52" s="112"/>
      <c r="F52" s="112"/>
      <c r="G52" s="112"/>
      <c r="H52" s="112"/>
      <c r="I52" s="112"/>
      <c r="J52" s="112"/>
      <c r="K52" s="112"/>
      <c r="L52" s="114"/>
      <c r="M52" s="114"/>
      <c r="N52" s="112"/>
      <c r="O52" s="112"/>
      <c r="P52" s="108"/>
      <c r="Q52" s="108"/>
      <c r="R52" s="108"/>
      <c r="S52" s="108"/>
      <c r="T52" s="108"/>
      <c r="U52" s="105"/>
      <c r="V52" s="105"/>
      <c r="W52" s="105"/>
    </row>
    <row r="53" spans="1:55" s="113" customFormat="1" ht="16.5" customHeight="1">
      <c r="A53" s="110"/>
      <c r="B53" s="690" t="s">
        <v>113</v>
      </c>
      <c r="C53" s="690"/>
      <c r="D53" s="691">
        <v>30</v>
      </c>
      <c r="E53" s="691"/>
      <c r="F53" s="112"/>
      <c r="G53" s="112"/>
      <c r="H53" s="691">
        <v>30</v>
      </c>
      <c r="I53" s="691"/>
      <c r="J53" s="112"/>
      <c r="K53" s="112"/>
      <c r="L53" s="691">
        <v>7</v>
      </c>
      <c r="M53" s="691"/>
      <c r="N53" s="112"/>
      <c r="O53" s="112"/>
      <c r="P53" s="108"/>
      <c r="Q53" s="108"/>
      <c r="R53" s="108"/>
      <c r="S53" s="108"/>
      <c r="T53" s="108"/>
      <c r="U53" s="105"/>
      <c r="V53" s="105"/>
      <c r="W53" s="105"/>
    </row>
    <row r="54" spans="1:55" s="113" customFormat="1" ht="16.5" customHeight="1">
      <c r="A54" s="110"/>
      <c r="B54" s="690" t="s">
        <v>114</v>
      </c>
      <c r="C54" s="690"/>
      <c r="D54" s="691">
        <v>35</v>
      </c>
      <c r="E54" s="691"/>
      <c r="F54" s="112"/>
      <c r="G54" s="112"/>
      <c r="H54" s="691">
        <v>35</v>
      </c>
      <c r="I54" s="691"/>
      <c r="J54" s="112"/>
      <c r="K54" s="112"/>
      <c r="L54" s="691">
        <v>8</v>
      </c>
      <c r="M54" s="691"/>
      <c r="N54" s="112"/>
      <c r="O54" s="112"/>
      <c r="P54" s="108"/>
      <c r="Q54" s="108"/>
      <c r="R54" s="108"/>
      <c r="S54" s="108"/>
      <c r="T54" s="108"/>
      <c r="U54" s="105"/>
      <c r="V54" s="105"/>
      <c r="W54" s="105"/>
    </row>
    <row r="55" spans="1:55" s="113" customFormat="1" ht="16.5" customHeight="1">
      <c r="A55" s="110"/>
      <c r="B55" s="111"/>
      <c r="C55" s="111"/>
      <c r="D55" s="112"/>
      <c r="E55" s="112"/>
      <c r="F55" s="112"/>
      <c r="G55" s="112"/>
      <c r="H55" s="112"/>
      <c r="I55" s="112"/>
      <c r="J55" s="112"/>
      <c r="K55" s="112"/>
      <c r="L55" s="114"/>
      <c r="M55" s="114"/>
      <c r="N55" s="112"/>
      <c r="O55" s="112"/>
      <c r="P55" s="108"/>
      <c r="Q55" s="108"/>
      <c r="R55" s="108"/>
      <c r="S55" s="108"/>
      <c r="T55" s="108"/>
      <c r="U55" s="105"/>
      <c r="V55" s="105"/>
      <c r="W55" s="105"/>
    </row>
    <row r="56" spans="1:55" s="113" customFormat="1" ht="16.5" customHeight="1">
      <c r="A56" s="110"/>
      <c r="B56" s="111"/>
      <c r="C56" s="111"/>
      <c r="D56" s="112"/>
      <c r="E56" s="112"/>
      <c r="F56" s="112"/>
      <c r="G56" s="112"/>
      <c r="H56" s="112"/>
      <c r="I56" s="112"/>
      <c r="J56" s="112"/>
      <c r="K56" s="112"/>
      <c r="L56" s="114"/>
      <c r="M56" s="114"/>
      <c r="N56" s="112"/>
      <c r="O56" s="112"/>
      <c r="P56" s="108"/>
      <c r="Q56" s="108"/>
      <c r="R56" s="108"/>
      <c r="S56" s="108"/>
      <c r="T56" s="108"/>
      <c r="U56" s="105"/>
      <c r="V56" s="105"/>
      <c r="W56" s="105"/>
    </row>
    <row r="57" spans="1:55" s="108" customFormat="1" ht="16.5" customHeight="1">
      <c r="A57" s="118"/>
      <c r="B57" s="118"/>
      <c r="C57" s="118"/>
      <c r="D57" s="118"/>
      <c r="E57" s="118"/>
      <c r="F57" s="118"/>
      <c r="G57" s="118"/>
      <c r="H57" s="118"/>
      <c r="L57" s="105"/>
      <c r="M57" s="105"/>
      <c r="N57" s="105"/>
      <c r="O57" s="105"/>
      <c r="P57" s="105"/>
      <c r="Q57" s="105"/>
      <c r="R57" s="105"/>
      <c r="S57" s="127">
        <f>SUM(S38:S48)</f>
        <v>7.6999999999999993</v>
      </c>
      <c r="T57" s="105"/>
      <c r="U57" s="105"/>
      <c r="V57" s="105"/>
      <c r="W57" s="105"/>
    </row>
    <row r="58" spans="1:55" ht="30" customHeight="1">
      <c r="A58" s="118"/>
      <c r="B58" s="689" t="s">
        <v>115</v>
      </c>
      <c r="C58" s="689"/>
      <c r="D58" s="689" t="s">
        <v>116</v>
      </c>
      <c r="E58" s="689"/>
      <c r="F58" s="689"/>
      <c r="G58" s="689"/>
      <c r="H58" s="689"/>
      <c r="I58" s="689"/>
      <c r="J58" s="104" t="s">
        <v>117</v>
      </c>
      <c r="K58" s="104" t="s">
        <v>118</v>
      </c>
      <c r="L58" s="104" t="s">
        <v>119</v>
      </c>
      <c r="M58" s="108"/>
      <c r="N58" s="108"/>
      <c r="O58" s="108"/>
      <c r="P58" s="108"/>
    </row>
    <row r="59" spans="1:55">
      <c r="A59" s="118"/>
      <c r="B59" s="686" t="s">
        <v>120</v>
      </c>
      <c r="C59" s="686"/>
      <c r="D59" s="685" t="s">
        <v>154</v>
      </c>
      <c r="E59" s="685"/>
      <c r="F59" s="685"/>
      <c r="G59" s="685"/>
      <c r="H59" s="685"/>
      <c r="I59" s="685"/>
      <c r="J59" s="687">
        <f>SUM(S39:S47)</f>
        <v>7.6999999999999993</v>
      </c>
      <c r="K59" s="686" t="s">
        <v>121</v>
      </c>
      <c r="L59" s="685"/>
      <c r="M59" s="108"/>
      <c r="N59" s="108"/>
      <c r="O59" s="108"/>
      <c r="P59" s="108"/>
    </row>
    <row r="60" spans="1:55">
      <c r="A60" s="118"/>
      <c r="B60" s="686"/>
      <c r="C60" s="686"/>
      <c r="D60" s="685"/>
      <c r="E60" s="685"/>
      <c r="F60" s="685"/>
      <c r="G60" s="685"/>
      <c r="H60" s="685"/>
      <c r="I60" s="685"/>
      <c r="J60" s="687"/>
      <c r="K60" s="686"/>
      <c r="L60" s="685"/>
      <c r="M60" s="108"/>
      <c r="N60" s="108"/>
      <c r="O60" s="108"/>
      <c r="P60" s="108"/>
    </row>
    <row r="61" spans="1:55">
      <c r="A61" s="118"/>
      <c r="B61" s="686" t="s">
        <v>122</v>
      </c>
      <c r="C61" s="686"/>
      <c r="D61" s="685" t="s">
        <v>155</v>
      </c>
      <c r="E61" s="685"/>
      <c r="F61" s="685"/>
      <c r="G61" s="685"/>
      <c r="H61" s="685"/>
      <c r="I61" s="685"/>
      <c r="J61" s="687">
        <f>(D41+H41+L41+D47+H47+L48+D53+H53+L53)/9</f>
        <v>30.444444444444443</v>
      </c>
      <c r="K61" s="686" t="s">
        <v>123</v>
      </c>
      <c r="L61" s="688" t="s">
        <v>124</v>
      </c>
      <c r="M61" s="108"/>
      <c r="N61" s="108"/>
      <c r="O61" s="108"/>
      <c r="P61" s="108"/>
    </row>
    <row r="62" spans="1:55">
      <c r="A62" s="118"/>
      <c r="B62" s="686"/>
      <c r="C62" s="686"/>
      <c r="D62" s="685"/>
      <c r="E62" s="685"/>
      <c r="F62" s="685"/>
      <c r="G62" s="685"/>
      <c r="H62" s="685"/>
      <c r="I62" s="685"/>
      <c r="J62" s="687"/>
      <c r="K62" s="686"/>
      <c r="L62" s="688"/>
      <c r="M62" s="108"/>
      <c r="N62" s="108"/>
      <c r="O62" s="108"/>
      <c r="P62" s="108"/>
    </row>
    <row r="63" spans="1:55">
      <c r="A63" s="118"/>
      <c r="B63" s="686" t="s">
        <v>125</v>
      </c>
      <c r="C63" s="686"/>
      <c r="D63" s="685" t="s">
        <v>156</v>
      </c>
      <c r="E63" s="685"/>
      <c r="F63" s="685"/>
      <c r="G63" s="685"/>
      <c r="H63" s="685"/>
      <c r="I63" s="685"/>
      <c r="J63" s="687">
        <f>(D42+H42+L42+D48+H48+L48+D54+H54+L54)/9</f>
        <v>34</v>
      </c>
      <c r="K63" s="686" t="s">
        <v>123</v>
      </c>
      <c r="L63" s="688" t="s">
        <v>124</v>
      </c>
      <c r="M63" s="108"/>
      <c r="N63" s="108"/>
      <c r="O63" s="108"/>
      <c r="P63" s="108"/>
    </row>
    <row r="64" spans="1:55">
      <c r="A64" s="118"/>
      <c r="B64" s="686"/>
      <c r="C64" s="686"/>
      <c r="D64" s="685"/>
      <c r="E64" s="685"/>
      <c r="F64" s="685"/>
      <c r="G64" s="685"/>
      <c r="H64" s="685"/>
      <c r="I64" s="685"/>
      <c r="J64" s="687"/>
      <c r="K64" s="686"/>
      <c r="L64" s="688"/>
      <c r="M64" s="108"/>
      <c r="N64" s="108"/>
      <c r="O64" s="108"/>
      <c r="P64" s="108"/>
    </row>
    <row r="65" spans="1:20" s="108" customFormat="1">
      <c r="A65" s="118"/>
      <c r="B65" s="118"/>
      <c r="C65" s="118"/>
      <c r="D65" s="118"/>
      <c r="E65" s="118"/>
      <c r="F65" s="118"/>
      <c r="G65" s="118"/>
      <c r="H65" s="118"/>
    </row>
    <row r="66" spans="1:20" s="108" customFormat="1"/>
    <row r="67" spans="1:20" s="108" customFormat="1" ht="20.25">
      <c r="F67" s="128"/>
      <c r="G67" s="122"/>
      <c r="H67" s="122"/>
    </row>
    <row r="68" spans="1:20" s="108" customFormat="1">
      <c r="F68" s="682"/>
      <c r="G68" s="682"/>
      <c r="H68" s="682"/>
    </row>
    <row r="69" spans="1:20" s="108" customFormat="1"/>
    <row r="70" spans="1:20" s="108" customFormat="1" ht="17.25">
      <c r="E70" s="681"/>
      <c r="F70" s="681"/>
      <c r="G70" s="681"/>
      <c r="S70" s="682"/>
      <c r="T70" s="682"/>
    </row>
    <row r="71" spans="1:20" s="108" customFormat="1"/>
    <row r="72" spans="1:20" s="108" customFormat="1"/>
    <row r="73" spans="1:20" s="108" customFormat="1"/>
    <row r="74" spans="1:20" s="108" customFormat="1"/>
    <row r="75" spans="1:20" s="108" customFormat="1"/>
    <row r="76" spans="1:20" s="108" customFormat="1"/>
    <row r="77" spans="1:20" s="108" customFormat="1"/>
    <row r="78" spans="1:20" s="108" customFormat="1"/>
    <row r="79" spans="1:20" s="108" customFormat="1"/>
    <row r="80" spans="1:20" s="108" customFormat="1"/>
    <row r="81" s="108" customFormat="1"/>
    <row r="82" s="108" customFormat="1"/>
    <row r="83" s="108" customFormat="1"/>
    <row r="84" s="108" customFormat="1"/>
    <row r="85" s="108" customFormat="1"/>
    <row r="86" s="108" customFormat="1"/>
    <row r="87" s="108" customFormat="1"/>
    <row r="88" s="108" customFormat="1"/>
    <row r="89" s="108" customFormat="1"/>
    <row r="90" s="108" customFormat="1"/>
    <row r="91" s="108" customFormat="1"/>
    <row r="92" s="108" customFormat="1"/>
    <row r="93" s="108" customFormat="1"/>
    <row r="94" s="108" customFormat="1"/>
    <row r="95" s="108" customFormat="1"/>
    <row r="96" s="108" customFormat="1"/>
    <row r="97" s="108" customFormat="1"/>
    <row r="98" s="108" customFormat="1"/>
    <row r="99" s="108" customFormat="1"/>
    <row r="100" s="108" customFormat="1"/>
    <row r="101" s="108" customFormat="1"/>
    <row r="102" s="108" customFormat="1"/>
    <row r="103" s="108" customFormat="1"/>
    <row r="104" s="108" customFormat="1"/>
    <row r="105" s="108" customFormat="1"/>
    <row r="106" s="108" customFormat="1"/>
    <row r="107" s="108" customFormat="1"/>
    <row r="108" s="108" customFormat="1"/>
    <row r="109" s="108" customFormat="1"/>
    <row r="110" s="108" customFormat="1"/>
    <row r="111" s="108" customFormat="1"/>
    <row r="112" s="108" customFormat="1"/>
    <row r="113" s="108" customFormat="1"/>
    <row r="114" s="108" customFormat="1"/>
    <row r="115" s="108" customFormat="1"/>
    <row r="116" s="108" customFormat="1"/>
    <row r="117" s="108" customFormat="1"/>
    <row r="118" s="108" customFormat="1"/>
    <row r="119" s="108" customFormat="1"/>
    <row r="120" s="108" customFormat="1"/>
    <row r="121" s="108" customFormat="1"/>
    <row r="122" s="108" customFormat="1"/>
    <row r="123" s="108" customFormat="1"/>
    <row r="124" s="108" customFormat="1"/>
    <row r="125" s="108" customFormat="1"/>
    <row r="126" s="108" customFormat="1"/>
    <row r="127" s="108" customFormat="1"/>
    <row r="128" s="108" customFormat="1"/>
    <row r="129" s="108" customFormat="1"/>
    <row r="130" s="108" customFormat="1"/>
    <row r="131" s="108" customFormat="1"/>
    <row r="132" s="108" customFormat="1"/>
    <row r="133" s="108" customFormat="1"/>
    <row r="134" s="108" customFormat="1"/>
    <row r="135" s="108" customFormat="1"/>
    <row r="136" s="108" customFormat="1"/>
    <row r="137" s="108" customFormat="1"/>
    <row r="138" s="108" customFormat="1"/>
    <row r="139" s="108" customFormat="1"/>
    <row r="140" s="108" customFormat="1"/>
    <row r="141" s="108" customFormat="1"/>
    <row r="142" s="108" customFormat="1"/>
    <row r="143" s="108" customFormat="1"/>
    <row r="144" s="108" customFormat="1"/>
    <row r="145" s="108" customFormat="1"/>
    <row r="146" s="108" customFormat="1"/>
    <row r="147" s="108" customFormat="1"/>
    <row r="148" s="108" customFormat="1"/>
  </sheetData>
  <mergeCells count="73">
    <mergeCell ref="H48:I48"/>
    <mergeCell ref="L48:M48"/>
    <mergeCell ref="F48:G48"/>
    <mergeCell ref="J48:K48"/>
    <mergeCell ref="N48:O48"/>
    <mergeCell ref="N50:O51"/>
    <mergeCell ref="N38:O39"/>
    <mergeCell ref="U3:AA3"/>
    <mergeCell ref="J59:J60"/>
    <mergeCell ref="K59:K60"/>
    <mergeCell ref="F68:H68"/>
    <mergeCell ref="E70:G70"/>
    <mergeCell ref="S70:T70"/>
    <mergeCell ref="L42:M42"/>
    <mergeCell ref="L44:M44"/>
    <mergeCell ref="L47:M47"/>
    <mergeCell ref="D48:E48"/>
    <mergeCell ref="A1:Q2"/>
    <mergeCell ref="D38:E38"/>
    <mergeCell ref="H38:I38"/>
    <mergeCell ref="L38:M38"/>
    <mergeCell ref="B41:C41"/>
    <mergeCell ref="L41:M41"/>
    <mergeCell ref="B38:C39"/>
    <mergeCell ref="F38:G39"/>
    <mergeCell ref="J38:K39"/>
    <mergeCell ref="D41:E41"/>
    <mergeCell ref="J61:J62"/>
    <mergeCell ref="K61:K62"/>
    <mergeCell ref="J63:J64"/>
    <mergeCell ref="K63:K64"/>
    <mergeCell ref="D42:E42"/>
    <mergeCell ref="H41:I41"/>
    <mergeCell ref="H42:I42"/>
    <mergeCell ref="D44:E44"/>
    <mergeCell ref="H44:I44"/>
    <mergeCell ref="B58:C58"/>
    <mergeCell ref="D58:I58"/>
    <mergeCell ref="B59:C60"/>
    <mergeCell ref="D59:I60"/>
    <mergeCell ref="L59:L60"/>
    <mergeCell ref="B42:C42"/>
    <mergeCell ref="B47:C47"/>
    <mergeCell ref="D47:E47"/>
    <mergeCell ref="H47:I47"/>
    <mergeCell ref="B48:C48"/>
    <mergeCell ref="B61:C62"/>
    <mergeCell ref="D61:I62"/>
    <mergeCell ref="L61:L62"/>
    <mergeCell ref="B63:C64"/>
    <mergeCell ref="D63:I64"/>
    <mergeCell ref="L63:L64"/>
    <mergeCell ref="B44:C45"/>
    <mergeCell ref="F44:G45"/>
    <mergeCell ref="J44:K45"/>
    <mergeCell ref="N44:O45"/>
    <mergeCell ref="F47:G47"/>
    <mergeCell ref="J47:K47"/>
    <mergeCell ref="N47:O47"/>
    <mergeCell ref="B50:C51"/>
    <mergeCell ref="B53:C53"/>
    <mergeCell ref="D53:E53"/>
    <mergeCell ref="B54:C54"/>
    <mergeCell ref="D54:E54"/>
    <mergeCell ref="D50:E50"/>
    <mergeCell ref="H54:I54"/>
    <mergeCell ref="L53:M53"/>
    <mergeCell ref="L54:M54"/>
    <mergeCell ref="F50:G51"/>
    <mergeCell ref="H50:I50"/>
    <mergeCell ref="J50:K51"/>
    <mergeCell ref="L50:M50"/>
    <mergeCell ref="H53:I53"/>
  </mergeCells>
  <phoneticPr fontId="1" type="noConversion"/>
  <printOptions horizontalCentered="1"/>
  <pageMargins left="0.15748031496062992" right="0.15748031496062992" top="0.39370078740157483" bottom="0.15748031496062992" header="0.23622047244094491" footer="0.15748031496062992"/>
  <pageSetup paperSize="9" scale="91" orientation="landscape" r:id="rId1"/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0"/>
  <dimension ref="A1:Q29"/>
  <sheetViews>
    <sheetView workbookViewId="0">
      <selection sqref="A1:Q2"/>
    </sheetView>
  </sheetViews>
  <sheetFormatPr defaultColWidth="9.375" defaultRowHeight="13.5"/>
  <cols>
    <col min="1" max="1" width="5.25" style="1" bestFit="1" customWidth="1"/>
    <col min="2" max="2" width="22.875" style="1" customWidth="1"/>
    <col min="3" max="3" width="16.5" style="1" customWidth="1"/>
    <col min="4" max="4" width="4.75" style="1" bestFit="1" customWidth="1"/>
    <col min="5" max="16" width="9.375" style="1" customWidth="1"/>
    <col min="17" max="17" width="8" style="1" customWidth="1"/>
    <col min="18" max="247" width="9" style="1" customWidth="1"/>
    <col min="248" max="248" width="0.625" style="1" customWidth="1"/>
    <col min="249" max="249" width="5.25" style="1" bestFit="1" customWidth="1"/>
    <col min="250" max="250" width="21.625" style="1" bestFit="1" customWidth="1"/>
    <col min="251" max="251" width="25.875" style="1" bestFit="1" customWidth="1"/>
    <col min="252" max="252" width="4.75" style="1" bestFit="1" customWidth="1"/>
    <col min="253" max="253" width="7.625" style="1" bestFit="1" customWidth="1"/>
    <col min="254" max="254" width="9" style="1" bestFit="1" customWidth="1"/>
    <col min="255" max="16384" width="9.375" style="1"/>
  </cols>
  <sheetData>
    <row r="1" spans="1:17" ht="24.95" customHeight="1">
      <c r="A1" s="677" t="s">
        <v>33</v>
      </c>
      <c r="B1" s="677"/>
      <c r="C1" s="677"/>
      <c r="D1" s="677"/>
      <c r="E1" s="677"/>
      <c r="F1" s="677"/>
      <c r="G1" s="677"/>
      <c r="H1" s="677"/>
      <c r="I1" s="677"/>
      <c r="J1" s="677"/>
      <c r="K1" s="677"/>
      <c r="L1" s="677"/>
      <c r="M1" s="677"/>
      <c r="N1" s="677"/>
      <c r="O1" s="677"/>
      <c r="P1" s="677"/>
      <c r="Q1" s="677"/>
    </row>
    <row r="2" spans="1:17" ht="9.9499999999999993" customHeight="1">
      <c r="A2" s="678"/>
      <c r="B2" s="678"/>
      <c r="C2" s="678"/>
      <c r="D2" s="678"/>
      <c r="E2" s="678"/>
      <c r="F2" s="678"/>
      <c r="G2" s="678"/>
      <c r="H2" s="678"/>
      <c r="I2" s="678"/>
      <c r="J2" s="678"/>
      <c r="K2" s="678"/>
      <c r="L2" s="678"/>
      <c r="M2" s="678"/>
      <c r="N2" s="678"/>
      <c r="O2" s="678"/>
      <c r="P2" s="678"/>
      <c r="Q2" s="678"/>
    </row>
    <row r="3" spans="1:17" ht="21.75" customHeight="1">
      <c r="A3" s="721" t="s">
        <v>19</v>
      </c>
      <c r="B3" s="721" t="s">
        <v>20</v>
      </c>
      <c r="C3" s="721" t="s">
        <v>11</v>
      </c>
      <c r="D3" s="721" t="s">
        <v>12</v>
      </c>
      <c r="E3" s="721" t="s">
        <v>69</v>
      </c>
      <c r="F3" s="721"/>
      <c r="G3" s="721" t="s">
        <v>68</v>
      </c>
      <c r="H3" s="721"/>
      <c r="I3" s="721" t="s">
        <v>70</v>
      </c>
      <c r="J3" s="721"/>
      <c r="K3" s="721" t="s">
        <v>21</v>
      </c>
      <c r="L3" s="721"/>
      <c r="M3" s="721" t="s">
        <v>67</v>
      </c>
      <c r="N3" s="721"/>
      <c r="O3" s="721" t="s">
        <v>71</v>
      </c>
      <c r="P3" s="721" t="s">
        <v>22</v>
      </c>
      <c r="Q3" s="722" t="s">
        <v>23</v>
      </c>
    </row>
    <row r="4" spans="1:17" ht="23.25" customHeight="1">
      <c r="A4" s="721"/>
      <c r="B4" s="721"/>
      <c r="C4" s="721"/>
      <c r="D4" s="721"/>
      <c r="E4" s="3" t="s">
        <v>24</v>
      </c>
      <c r="F4" s="5" t="s">
        <v>25</v>
      </c>
      <c r="G4" s="3" t="s">
        <v>15</v>
      </c>
      <c r="H4" s="5" t="s">
        <v>25</v>
      </c>
      <c r="I4" s="3" t="s">
        <v>15</v>
      </c>
      <c r="J4" s="5" t="s">
        <v>25</v>
      </c>
      <c r="K4" s="3" t="s">
        <v>15</v>
      </c>
      <c r="L4" s="5" t="s">
        <v>25</v>
      </c>
      <c r="M4" s="3" t="s">
        <v>15</v>
      </c>
      <c r="N4" s="5" t="s">
        <v>25</v>
      </c>
      <c r="O4" s="721"/>
      <c r="P4" s="721"/>
      <c r="Q4" s="723"/>
    </row>
    <row r="5" spans="1:17" ht="24.95" customHeight="1">
      <c r="A5" s="34"/>
      <c r="B5" s="66"/>
      <c r="C5" s="34"/>
      <c r="D5" s="34"/>
      <c r="E5" s="29"/>
      <c r="F5" s="30"/>
      <c r="G5" s="29"/>
      <c r="H5" s="30"/>
      <c r="I5" s="29"/>
      <c r="J5" s="30"/>
      <c r="K5" s="29"/>
      <c r="L5" s="30"/>
      <c r="M5" s="25"/>
      <c r="N5" s="26"/>
      <c r="O5" s="27">
        <f>MIN(E5,G5,I5,K5,M5)</f>
        <v>0</v>
      </c>
      <c r="P5" s="92">
        <f>O5</f>
        <v>0</v>
      </c>
      <c r="Q5" s="24"/>
    </row>
    <row r="6" spans="1:17" ht="24.95" customHeight="1">
      <c r="A6" s="35"/>
      <c r="B6" s="67"/>
      <c r="C6" s="35"/>
      <c r="D6" s="35"/>
      <c r="E6" s="29"/>
      <c r="F6" s="30"/>
      <c r="G6" s="29"/>
      <c r="H6" s="30"/>
      <c r="I6" s="29"/>
      <c r="J6" s="30"/>
      <c r="K6" s="29"/>
      <c r="L6" s="30"/>
      <c r="M6" s="29"/>
      <c r="N6" s="30"/>
      <c r="O6" s="31">
        <f>MIN(E6,G6,I6,K6,M6)</f>
        <v>0</v>
      </c>
      <c r="P6" s="93">
        <f>O6</f>
        <v>0</v>
      </c>
      <c r="Q6" s="28"/>
    </row>
    <row r="7" spans="1:17" ht="24.95" customHeight="1">
      <c r="A7" s="35"/>
      <c r="B7" s="67"/>
      <c r="C7" s="35"/>
      <c r="D7" s="35"/>
      <c r="E7" s="29"/>
      <c r="F7" s="30"/>
      <c r="G7" s="29"/>
      <c r="H7" s="30"/>
      <c r="I7" s="29"/>
      <c r="J7" s="30"/>
      <c r="K7" s="29"/>
      <c r="L7" s="30"/>
      <c r="M7" s="29"/>
      <c r="N7" s="30"/>
      <c r="O7" s="31">
        <f t="shared" ref="O7:O22" si="0">MIN(E7,G7,I7,K7,M7)</f>
        <v>0</v>
      </c>
      <c r="P7" s="93">
        <f t="shared" ref="P7:P23" si="1">O7</f>
        <v>0</v>
      </c>
      <c r="Q7" s="28"/>
    </row>
    <row r="8" spans="1:17" ht="24.95" customHeight="1">
      <c r="A8" s="35"/>
      <c r="B8" s="67"/>
      <c r="C8" s="35"/>
      <c r="D8" s="35"/>
      <c r="E8" s="29"/>
      <c r="F8" s="30"/>
      <c r="G8" s="29"/>
      <c r="H8" s="30"/>
      <c r="I8" s="29"/>
      <c r="J8" s="30"/>
      <c r="K8" s="29"/>
      <c r="L8" s="30"/>
      <c r="M8" s="29"/>
      <c r="N8" s="30"/>
      <c r="O8" s="31">
        <f t="shared" si="0"/>
        <v>0</v>
      </c>
      <c r="P8" s="93">
        <f t="shared" si="1"/>
        <v>0</v>
      </c>
      <c r="Q8" s="28"/>
    </row>
    <row r="9" spans="1:17" ht="24.95" customHeight="1">
      <c r="A9" s="35"/>
      <c r="B9" s="67"/>
      <c r="C9" s="35"/>
      <c r="D9" s="35"/>
      <c r="E9" s="29"/>
      <c r="F9" s="30"/>
      <c r="G9" s="29"/>
      <c r="H9" s="30"/>
      <c r="I9" s="29"/>
      <c r="J9" s="30"/>
      <c r="K9" s="29"/>
      <c r="L9" s="30"/>
      <c r="M9" s="29"/>
      <c r="N9" s="30"/>
      <c r="O9" s="31">
        <f t="shared" si="0"/>
        <v>0</v>
      </c>
      <c r="P9" s="93">
        <f t="shared" si="1"/>
        <v>0</v>
      </c>
      <c r="Q9" s="28"/>
    </row>
    <row r="10" spans="1:17" ht="24.95" customHeight="1">
      <c r="A10" s="35"/>
      <c r="B10" s="67"/>
      <c r="C10" s="35"/>
      <c r="D10" s="35"/>
      <c r="E10" s="29"/>
      <c r="F10" s="30"/>
      <c r="G10" s="29"/>
      <c r="H10" s="30"/>
      <c r="I10" s="29"/>
      <c r="J10" s="30"/>
      <c r="K10" s="29"/>
      <c r="L10" s="30"/>
      <c r="M10" s="29"/>
      <c r="N10" s="30"/>
      <c r="O10" s="31">
        <f t="shared" si="0"/>
        <v>0</v>
      </c>
      <c r="P10" s="93">
        <f t="shared" si="1"/>
        <v>0</v>
      </c>
      <c r="Q10" s="28"/>
    </row>
    <row r="11" spans="1:17" ht="24.95" customHeight="1">
      <c r="A11" s="35"/>
      <c r="B11" s="67"/>
      <c r="C11" s="35"/>
      <c r="D11" s="35"/>
      <c r="E11" s="29"/>
      <c r="F11" s="30"/>
      <c r="G11" s="29"/>
      <c r="H11" s="30"/>
      <c r="I11" s="29"/>
      <c r="J11" s="30"/>
      <c r="K11" s="29"/>
      <c r="L11" s="30"/>
      <c r="M11" s="29"/>
      <c r="N11" s="30"/>
      <c r="O11" s="31">
        <f t="shared" si="0"/>
        <v>0</v>
      </c>
      <c r="P11" s="93">
        <f t="shared" si="1"/>
        <v>0</v>
      </c>
      <c r="Q11" s="28"/>
    </row>
    <row r="12" spans="1:17" ht="24.95" customHeight="1">
      <c r="A12" s="35"/>
      <c r="B12" s="67"/>
      <c r="C12" s="35"/>
      <c r="D12" s="35"/>
      <c r="E12" s="29"/>
      <c r="F12" s="30"/>
      <c r="G12" s="29"/>
      <c r="H12" s="30"/>
      <c r="I12" s="29"/>
      <c r="J12" s="30"/>
      <c r="K12" s="29"/>
      <c r="L12" s="30"/>
      <c r="M12" s="29"/>
      <c r="N12" s="30"/>
      <c r="O12" s="31">
        <f t="shared" si="0"/>
        <v>0</v>
      </c>
      <c r="P12" s="93">
        <f t="shared" si="1"/>
        <v>0</v>
      </c>
      <c r="Q12" s="28"/>
    </row>
    <row r="13" spans="1:17" ht="24.95" customHeight="1">
      <c r="A13" s="35"/>
      <c r="B13" s="67"/>
      <c r="C13" s="35"/>
      <c r="D13" s="35"/>
      <c r="E13" s="29"/>
      <c r="F13" s="30"/>
      <c r="G13" s="29"/>
      <c r="H13" s="30"/>
      <c r="I13" s="29"/>
      <c r="J13" s="30"/>
      <c r="K13" s="29"/>
      <c r="L13" s="30"/>
      <c r="M13" s="29"/>
      <c r="N13" s="30"/>
      <c r="O13" s="31">
        <f t="shared" si="0"/>
        <v>0</v>
      </c>
      <c r="P13" s="93">
        <f>TRUNC(O13*R13,1)</f>
        <v>0</v>
      </c>
      <c r="Q13" s="28"/>
    </row>
    <row r="14" spans="1:17" ht="24.95" customHeight="1">
      <c r="A14" s="35"/>
      <c r="B14" s="67"/>
      <c r="C14" s="35"/>
      <c r="D14" s="35"/>
      <c r="E14" s="29"/>
      <c r="F14" s="30"/>
      <c r="G14" s="29"/>
      <c r="H14" s="30"/>
      <c r="I14" s="29"/>
      <c r="J14" s="30"/>
      <c r="K14" s="29"/>
      <c r="L14" s="30"/>
      <c r="M14" s="29"/>
      <c r="N14" s="30"/>
      <c r="O14" s="31">
        <f t="shared" si="0"/>
        <v>0</v>
      </c>
      <c r="P14" s="93">
        <f>TRUNC(O14*R14,1)</f>
        <v>0</v>
      </c>
      <c r="Q14" s="28"/>
    </row>
    <row r="15" spans="1:17" ht="24.95" customHeight="1">
      <c r="A15" s="35"/>
      <c r="B15" s="67"/>
      <c r="C15" s="35"/>
      <c r="D15" s="35"/>
      <c r="E15" s="29"/>
      <c r="F15" s="30"/>
      <c r="G15" s="29"/>
      <c r="H15" s="30"/>
      <c r="I15" s="29"/>
      <c r="J15" s="30"/>
      <c r="K15" s="29"/>
      <c r="L15" s="30"/>
      <c r="M15" s="29"/>
      <c r="N15" s="30"/>
      <c r="O15" s="31">
        <f t="shared" si="0"/>
        <v>0</v>
      </c>
      <c r="P15" s="93">
        <f>TRUNC(O15*R15,1)</f>
        <v>0</v>
      </c>
      <c r="Q15" s="28"/>
    </row>
    <row r="16" spans="1:17" ht="24.95" customHeight="1">
      <c r="A16" s="35"/>
      <c r="B16" s="67"/>
      <c r="C16" s="35"/>
      <c r="D16" s="35"/>
      <c r="E16" s="29"/>
      <c r="F16" s="30"/>
      <c r="G16" s="29"/>
      <c r="H16" s="30"/>
      <c r="I16" s="29"/>
      <c r="J16" s="30"/>
      <c r="K16" s="29"/>
      <c r="L16" s="30"/>
      <c r="M16" s="29"/>
      <c r="N16" s="30"/>
      <c r="O16" s="31">
        <f t="shared" si="0"/>
        <v>0</v>
      </c>
      <c r="P16" s="93">
        <f t="shared" si="1"/>
        <v>0</v>
      </c>
      <c r="Q16" s="28"/>
    </row>
    <row r="17" spans="1:17" ht="24.95" customHeight="1">
      <c r="A17" s="35"/>
      <c r="B17" s="67"/>
      <c r="C17" s="35"/>
      <c r="D17" s="35"/>
      <c r="E17" s="29"/>
      <c r="F17" s="30"/>
      <c r="G17" s="29"/>
      <c r="H17" s="30"/>
      <c r="I17" s="29"/>
      <c r="J17" s="30"/>
      <c r="K17" s="29"/>
      <c r="L17" s="30"/>
      <c r="M17" s="29"/>
      <c r="N17" s="30"/>
      <c r="O17" s="31">
        <f t="shared" si="0"/>
        <v>0</v>
      </c>
      <c r="P17" s="93">
        <f t="shared" si="1"/>
        <v>0</v>
      </c>
      <c r="Q17" s="28"/>
    </row>
    <row r="18" spans="1:17" ht="24.95" customHeight="1">
      <c r="A18" s="35"/>
      <c r="B18" s="67"/>
      <c r="C18" s="35"/>
      <c r="D18" s="35"/>
      <c r="E18" s="29"/>
      <c r="F18" s="30"/>
      <c r="G18" s="29"/>
      <c r="H18" s="30"/>
      <c r="I18" s="29"/>
      <c r="J18" s="30"/>
      <c r="K18" s="29"/>
      <c r="L18" s="30"/>
      <c r="M18" s="29"/>
      <c r="N18" s="30"/>
      <c r="O18" s="31">
        <f t="shared" si="0"/>
        <v>0</v>
      </c>
      <c r="P18" s="93">
        <f t="shared" si="1"/>
        <v>0</v>
      </c>
      <c r="Q18" s="28"/>
    </row>
    <row r="19" spans="1:17" ht="24.95" customHeight="1">
      <c r="A19" s="35"/>
      <c r="B19" s="67"/>
      <c r="C19" s="35"/>
      <c r="D19" s="35"/>
      <c r="E19" s="29"/>
      <c r="F19" s="30"/>
      <c r="G19" s="29"/>
      <c r="H19" s="30"/>
      <c r="I19" s="29"/>
      <c r="J19" s="30"/>
      <c r="K19" s="29"/>
      <c r="L19" s="30"/>
      <c r="M19" s="29"/>
      <c r="N19" s="30"/>
      <c r="O19" s="31">
        <f t="shared" si="0"/>
        <v>0</v>
      </c>
      <c r="P19" s="93">
        <f t="shared" si="1"/>
        <v>0</v>
      </c>
      <c r="Q19" s="28"/>
    </row>
    <row r="20" spans="1:17" ht="24.95" customHeight="1">
      <c r="A20" s="35"/>
      <c r="B20" s="67"/>
      <c r="C20" s="35"/>
      <c r="D20" s="35"/>
      <c r="E20" s="29"/>
      <c r="F20" s="30"/>
      <c r="G20" s="29"/>
      <c r="H20" s="30"/>
      <c r="I20" s="29"/>
      <c r="J20" s="30"/>
      <c r="K20" s="29"/>
      <c r="L20" s="30"/>
      <c r="M20" s="29"/>
      <c r="N20" s="30"/>
      <c r="O20" s="31">
        <f t="shared" si="0"/>
        <v>0</v>
      </c>
      <c r="P20" s="93">
        <f t="shared" si="1"/>
        <v>0</v>
      </c>
      <c r="Q20" s="28"/>
    </row>
    <row r="21" spans="1:17" ht="24.95" customHeight="1">
      <c r="A21" s="35"/>
      <c r="B21" s="67"/>
      <c r="C21" s="35"/>
      <c r="D21" s="35"/>
      <c r="E21" s="29"/>
      <c r="F21" s="30"/>
      <c r="G21" s="29"/>
      <c r="H21" s="30"/>
      <c r="I21" s="29"/>
      <c r="J21" s="30"/>
      <c r="K21" s="29"/>
      <c r="L21" s="30"/>
      <c r="M21" s="29"/>
      <c r="N21" s="30"/>
      <c r="O21" s="31">
        <f t="shared" si="0"/>
        <v>0</v>
      </c>
      <c r="P21" s="93">
        <f t="shared" si="1"/>
        <v>0</v>
      </c>
      <c r="Q21" s="28"/>
    </row>
    <row r="22" spans="1:17" ht="24.95" customHeight="1">
      <c r="A22" s="35"/>
      <c r="B22" s="67"/>
      <c r="C22" s="35"/>
      <c r="D22" s="35"/>
      <c r="E22" s="29"/>
      <c r="F22" s="30"/>
      <c r="G22" s="29"/>
      <c r="H22" s="30"/>
      <c r="I22" s="29"/>
      <c r="J22" s="30"/>
      <c r="K22" s="29"/>
      <c r="L22" s="30"/>
      <c r="M22" s="29"/>
      <c r="N22" s="30"/>
      <c r="O22" s="31">
        <f t="shared" si="0"/>
        <v>0</v>
      </c>
      <c r="P22" s="93">
        <f t="shared" si="1"/>
        <v>0</v>
      </c>
      <c r="Q22" s="28"/>
    </row>
    <row r="23" spans="1:17" ht="24.95" customHeight="1">
      <c r="A23" s="35"/>
      <c r="B23" s="67"/>
      <c r="C23" s="35"/>
      <c r="D23" s="35"/>
      <c r="E23" s="29"/>
      <c r="F23" s="30"/>
      <c r="G23" s="29"/>
      <c r="H23" s="30"/>
      <c r="I23" s="29"/>
      <c r="J23" s="30"/>
      <c r="K23" s="29"/>
      <c r="L23" s="30"/>
      <c r="M23" s="29"/>
      <c r="N23" s="30"/>
      <c r="O23" s="31">
        <f>MIN(E23,I23,M23)</f>
        <v>0</v>
      </c>
      <c r="P23" s="93">
        <f t="shared" si="1"/>
        <v>0</v>
      </c>
      <c r="Q23" s="28"/>
    </row>
    <row r="24" spans="1:17" ht="24.95" customHeight="1">
      <c r="A24" s="35"/>
      <c r="B24" s="67"/>
      <c r="C24" s="35"/>
      <c r="D24" s="35"/>
      <c r="E24" s="29"/>
      <c r="F24" s="30"/>
      <c r="G24" s="29"/>
      <c r="H24" s="30"/>
      <c r="I24" s="29"/>
      <c r="J24" s="30"/>
      <c r="K24" s="29"/>
      <c r="L24" s="30"/>
      <c r="M24" s="29"/>
      <c r="N24" s="30"/>
      <c r="O24" s="31"/>
      <c r="P24" s="93"/>
      <c r="Q24" s="28"/>
    </row>
    <row r="25" spans="1:17" ht="24.95" customHeight="1">
      <c r="A25" s="35"/>
      <c r="B25" s="67"/>
      <c r="C25" s="35"/>
      <c r="D25" s="35"/>
      <c r="E25" s="29"/>
      <c r="F25" s="30"/>
      <c r="G25" s="29"/>
      <c r="H25" s="30"/>
      <c r="I25" s="29"/>
      <c r="J25" s="30"/>
      <c r="K25" s="29"/>
      <c r="L25" s="30"/>
      <c r="M25" s="29"/>
      <c r="N25" s="30"/>
      <c r="O25" s="31"/>
      <c r="P25" s="93"/>
      <c r="Q25" s="28"/>
    </row>
    <row r="26" spans="1:17" ht="24.95" customHeight="1">
      <c r="A26" s="35"/>
      <c r="B26" s="67"/>
      <c r="C26" s="35"/>
      <c r="D26" s="35"/>
      <c r="E26" s="29"/>
      <c r="F26" s="30"/>
      <c r="G26" s="29"/>
      <c r="H26" s="30"/>
      <c r="I26" s="29"/>
      <c r="J26" s="30"/>
      <c r="K26" s="29"/>
      <c r="L26" s="30"/>
      <c r="M26" s="29"/>
      <c r="N26" s="30"/>
      <c r="O26" s="31"/>
      <c r="P26" s="93"/>
      <c r="Q26" s="28"/>
    </row>
    <row r="27" spans="1:17" ht="24.95" customHeight="1">
      <c r="A27" s="35"/>
      <c r="B27" s="67"/>
      <c r="C27" s="35"/>
      <c r="D27" s="35"/>
      <c r="E27" s="29"/>
      <c r="F27" s="30"/>
      <c r="G27" s="29"/>
      <c r="H27" s="30"/>
      <c r="I27" s="29"/>
      <c r="J27" s="30"/>
      <c r="K27" s="29"/>
      <c r="L27" s="30"/>
      <c r="M27" s="29"/>
      <c r="N27" s="30"/>
      <c r="O27" s="31"/>
      <c r="P27" s="31"/>
      <c r="Q27" s="28"/>
    </row>
    <row r="28" spans="1:17" ht="24.95" customHeight="1">
      <c r="A28" s="36"/>
      <c r="B28" s="68"/>
      <c r="C28" s="36"/>
      <c r="D28" s="36"/>
      <c r="E28" s="64"/>
      <c r="F28" s="65"/>
      <c r="G28" s="64"/>
      <c r="H28" s="65"/>
      <c r="I28" s="64"/>
      <c r="J28" s="65"/>
      <c r="K28" s="64"/>
      <c r="L28" s="65"/>
      <c r="M28" s="64"/>
      <c r="N28" s="65"/>
      <c r="O28" s="33"/>
      <c r="P28" s="33"/>
      <c r="Q28" s="32"/>
    </row>
    <row r="29" spans="1:17" ht="24.95" customHeight="1"/>
  </sheetData>
  <mergeCells count="13">
    <mergeCell ref="G3:H3"/>
    <mergeCell ref="K3:L3"/>
    <mergeCell ref="P3:P4"/>
    <mergeCell ref="A1:Q2"/>
    <mergeCell ref="A3:A4"/>
    <mergeCell ref="B3:B4"/>
    <mergeCell ref="C3:C4"/>
    <mergeCell ref="D3:D4"/>
    <mergeCell ref="E3:F3"/>
    <mergeCell ref="I3:J3"/>
    <mergeCell ref="M3:N3"/>
    <mergeCell ref="O3:O4"/>
    <mergeCell ref="Q3:Q4"/>
  </mergeCells>
  <phoneticPr fontId="1" type="noConversion"/>
  <printOptions horizontalCentered="1"/>
  <pageMargins left="0.47244094488188981" right="0.47244094488188981" top="0.59055118110236227" bottom="0.39370078740157483" header="0" footer="0"/>
  <pageSetup paperSize="9" scale="74" orientation="landscape" horizontalDpi="1200" verticalDpi="1200" r:id="rId1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1"/>
  <dimension ref="A1:H25"/>
  <sheetViews>
    <sheetView workbookViewId="0">
      <selection sqref="A1:H2"/>
    </sheetView>
  </sheetViews>
  <sheetFormatPr defaultColWidth="0" defaultRowHeight="13.5"/>
  <cols>
    <col min="1" max="1" width="7.625" style="1" customWidth="1"/>
    <col min="2" max="3" width="22.5" style="1" customWidth="1"/>
    <col min="4" max="4" width="5.375" style="1" customWidth="1"/>
    <col min="5" max="7" width="13.75" style="1" customWidth="1"/>
    <col min="8" max="8" width="21.25" style="1" customWidth="1"/>
    <col min="9" max="246" width="9" style="1" customWidth="1"/>
    <col min="247" max="247" width="0.625" style="1" customWidth="1"/>
    <col min="248" max="248" width="7.625" style="1" customWidth="1"/>
    <col min="249" max="250" width="22.5" style="1" customWidth="1"/>
    <col min="251" max="251" width="5.375" style="1" customWidth="1"/>
    <col min="252" max="252" width="13.75" style="1" customWidth="1"/>
    <col min="253" max="16384" width="0" style="1" hidden="1"/>
  </cols>
  <sheetData>
    <row r="1" spans="1:8" ht="24.95" customHeight="1">
      <c r="A1" s="677" t="s">
        <v>34</v>
      </c>
      <c r="B1" s="677"/>
      <c r="C1" s="677"/>
      <c r="D1" s="677"/>
      <c r="E1" s="677"/>
      <c r="F1" s="677"/>
      <c r="G1" s="677"/>
      <c r="H1" s="677"/>
    </row>
    <row r="2" spans="1:8" ht="9.9499999999999993" customHeight="1">
      <c r="A2" s="678"/>
      <c r="B2" s="678"/>
      <c r="C2" s="678"/>
      <c r="D2" s="678"/>
      <c r="E2" s="678"/>
      <c r="F2" s="678"/>
      <c r="G2" s="678"/>
      <c r="H2" s="678"/>
    </row>
    <row r="3" spans="1:8" ht="27.95" customHeight="1">
      <c r="A3" s="3" t="s">
        <v>19</v>
      </c>
      <c r="B3" s="4" t="s">
        <v>35</v>
      </c>
      <c r="C3" s="4" t="s">
        <v>36</v>
      </c>
      <c r="D3" s="4" t="s">
        <v>37</v>
      </c>
      <c r="E3" s="4" t="s">
        <v>38</v>
      </c>
      <c r="F3" s="4" t="s">
        <v>39</v>
      </c>
      <c r="G3" s="4" t="s">
        <v>28</v>
      </c>
      <c r="H3" s="5" t="s">
        <v>29</v>
      </c>
    </row>
    <row r="4" spans="1:8" ht="27.95" customHeight="1">
      <c r="A4" s="8">
        <v>1</v>
      </c>
      <c r="B4" s="10"/>
      <c r="C4" s="11" t="s">
        <v>17</v>
      </c>
      <c r="D4" s="12" t="s">
        <v>30</v>
      </c>
      <c r="E4" s="21"/>
      <c r="F4" s="37">
        <v>0.87809999999999999</v>
      </c>
      <c r="G4" s="21">
        <f>TRUNC(E4*F4,0)</f>
        <v>0</v>
      </c>
      <c r="H4" s="6"/>
    </row>
    <row r="5" spans="1:8" ht="27.95" customHeight="1">
      <c r="A5" s="9"/>
      <c r="B5" s="13"/>
      <c r="C5" s="14"/>
      <c r="D5" s="15"/>
      <c r="E5" s="22"/>
      <c r="F5" s="38"/>
      <c r="G5" s="22"/>
      <c r="H5" s="7"/>
    </row>
    <row r="6" spans="1:8" ht="27.95" customHeight="1">
      <c r="A6" s="9"/>
      <c r="B6" s="13"/>
      <c r="C6" s="14"/>
      <c r="D6" s="15"/>
      <c r="E6" s="22"/>
      <c r="F6" s="38"/>
      <c r="G6" s="22"/>
      <c r="H6" s="7"/>
    </row>
    <row r="7" spans="1:8" ht="27.95" customHeight="1">
      <c r="A7" s="9"/>
      <c r="B7" s="13"/>
      <c r="C7" s="14"/>
      <c r="D7" s="15"/>
      <c r="E7" s="22"/>
      <c r="F7" s="38"/>
      <c r="G7" s="22"/>
      <c r="H7" s="7"/>
    </row>
    <row r="8" spans="1:8" ht="27.95" customHeight="1">
      <c r="A8" s="9"/>
      <c r="B8" s="13"/>
      <c r="C8" s="14"/>
      <c r="D8" s="15"/>
      <c r="E8" s="22"/>
      <c r="F8" s="38"/>
      <c r="G8" s="22"/>
      <c r="H8" s="7"/>
    </row>
    <row r="9" spans="1:8" ht="27.95" customHeight="1">
      <c r="A9" s="9"/>
      <c r="B9" s="13"/>
      <c r="C9" s="14"/>
      <c r="D9" s="15"/>
      <c r="E9" s="22"/>
      <c r="F9" s="38"/>
      <c r="G9" s="22"/>
      <c r="H9" s="7"/>
    </row>
    <row r="10" spans="1:8" ht="27.95" customHeight="1">
      <c r="A10" s="9"/>
      <c r="B10" s="13"/>
      <c r="C10" s="14"/>
      <c r="D10" s="15"/>
      <c r="E10" s="22"/>
      <c r="F10" s="38"/>
      <c r="G10" s="22"/>
      <c r="H10" s="7"/>
    </row>
    <row r="11" spans="1:8" ht="27.95" customHeight="1">
      <c r="A11" s="9"/>
      <c r="B11" s="13"/>
      <c r="C11" s="14"/>
      <c r="D11" s="15"/>
      <c r="E11" s="22"/>
      <c r="F11" s="38"/>
      <c r="G11" s="22"/>
      <c r="H11" s="7"/>
    </row>
    <row r="12" spans="1:8" ht="27.95" customHeight="1">
      <c r="A12" s="9"/>
      <c r="B12" s="13"/>
      <c r="C12" s="14"/>
      <c r="D12" s="15"/>
      <c r="E12" s="22"/>
      <c r="F12" s="22"/>
      <c r="G12" s="22"/>
      <c r="H12" s="7"/>
    </row>
    <row r="13" spans="1:8" ht="27.95" customHeight="1">
      <c r="A13" s="9"/>
      <c r="B13" s="13"/>
      <c r="C13" s="14"/>
      <c r="D13" s="15"/>
      <c r="E13" s="22"/>
      <c r="F13" s="22"/>
      <c r="G13" s="22"/>
      <c r="H13" s="7"/>
    </row>
    <row r="14" spans="1:8" ht="27.95" customHeight="1">
      <c r="A14" s="9"/>
      <c r="B14" s="13"/>
      <c r="C14" s="14"/>
      <c r="D14" s="15"/>
      <c r="E14" s="22"/>
      <c r="F14" s="22"/>
      <c r="G14" s="22"/>
      <c r="H14" s="7"/>
    </row>
    <row r="15" spans="1:8" ht="27.95" customHeight="1">
      <c r="A15" s="9"/>
      <c r="B15" s="13"/>
      <c r="C15" s="14"/>
      <c r="D15" s="15"/>
      <c r="E15" s="22"/>
      <c r="F15" s="22"/>
      <c r="G15" s="22"/>
      <c r="H15" s="7"/>
    </row>
    <row r="16" spans="1:8" ht="27.95" customHeight="1">
      <c r="A16" s="9"/>
      <c r="B16" s="13"/>
      <c r="C16" s="14"/>
      <c r="D16" s="15"/>
      <c r="E16" s="22"/>
      <c r="F16" s="22"/>
      <c r="G16" s="22"/>
      <c r="H16" s="7"/>
    </row>
    <row r="17" spans="1:8" ht="27.95" customHeight="1">
      <c r="A17" s="9"/>
      <c r="B17" s="13"/>
      <c r="C17" s="14"/>
      <c r="D17" s="15"/>
      <c r="E17" s="22"/>
      <c r="F17" s="22"/>
      <c r="G17" s="22"/>
      <c r="H17" s="7"/>
    </row>
    <row r="18" spans="1:8" ht="27.95" customHeight="1">
      <c r="A18" s="9"/>
      <c r="B18" s="13"/>
      <c r="C18" s="14"/>
      <c r="D18" s="15"/>
      <c r="E18" s="22"/>
      <c r="F18" s="22"/>
      <c r="G18" s="22"/>
      <c r="H18" s="7"/>
    </row>
    <row r="19" spans="1:8" ht="27.95" customHeight="1">
      <c r="A19" s="16"/>
      <c r="B19" s="17"/>
      <c r="C19" s="18"/>
      <c r="D19" s="19"/>
      <c r="E19" s="23"/>
      <c r="F19" s="23"/>
      <c r="G19" s="23"/>
      <c r="H19" s="20"/>
    </row>
    <row r="20" spans="1:8" ht="27.95" customHeight="1">
      <c r="A20" s="2"/>
      <c r="B20" s="2"/>
      <c r="C20" s="2"/>
      <c r="D20" s="2"/>
      <c r="E20" s="2"/>
      <c r="F20" s="2"/>
      <c r="G20" s="2"/>
      <c r="H20" s="2"/>
    </row>
    <row r="21" spans="1:8" ht="27.95" customHeight="1"/>
    <row r="22" spans="1:8" ht="27.95" customHeight="1"/>
    <row r="23" spans="1:8" ht="27.95" customHeight="1"/>
    <row r="24" spans="1:8" ht="27.95" customHeight="1"/>
    <row r="25" spans="1:8" ht="27.95" customHeight="1"/>
  </sheetData>
  <mergeCells count="1">
    <mergeCell ref="A1:H2"/>
  </mergeCells>
  <phoneticPr fontId="1" type="noConversion"/>
  <printOptions horizontalCentered="1"/>
  <pageMargins left="0.47244094488188981" right="0.47244094488188981" top="0.59055118110236227" bottom="0.39370078740157483" header="0" footer="0"/>
  <pageSetup paperSize="9" orientation="landscape" horizontalDpi="1200" verticalDpi="1200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워크시트</vt:lpstr>
      </vt:variant>
      <vt:variant>
        <vt:i4>28</vt:i4>
      </vt:variant>
      <vt:variant>
        <vt:lpstr>이름이 지정된 범위</vt:lpstr>
      </vt:variant>
      <vt:variant>
        <vt:i4>23</vt:i4>
      </vt:variant>
    </vt:vector>
  </HeadingPairs>
  <TitlesOfParts>
    <vt:vector size="51" baseType="lpstr">
      <vt:lpstr>갑지(출력x)</vt:lpstr>
      <vt:lpstr>간지</vt:lpstr>
      <vt:lpstr>실정보고갑지</vt:lpstr>
      <vt:lpstr>증감내역(출력x)</vt:lpstr>
      <vt:lpstr>공사원가계산서</vt:lpstr>
      <vt:lpstr>내역서</vt:lpstr>
      <vt:lpstr>단가산출총괄표</vt:lpstr>
      <vt:lpstr>단가산출</vt:lpstr>
      <vt:lpstr>협의율</vt:lpstr>
      <vt:lpstr>기계경비총괄표</vt:lpstr>
      <vt:lpstr>기계경비</vt:lpstr>
      <vt:lpstr>기계경비적용기준(하반기적용)</vt:lpstr>
      <vt:lpstr>굴삭기근거자료(유용토7.7km)</vt:lpstr>
      <vt:lpstr>덤프근거자료(유용토7.7km)</vt:lpstr>
      <vt:lpstr>굴삭기근거자료(유용토2.9km)</vt:lpstr>
      <vt:lpstr>덤프근거자료(유용토2.9km)</vt:lpstr>
      <vt:lpstr>불도져근거자료</vt:lpstr>
      <vt:lpstr>기계경비적용기준</vt:lpstr>
      <vt:lpstr>노임단가</vt:lpstr>
      <vt:lpstr>노임단가(하반기변경)</vt:lpstr>
      <vt:lpstr>설계적용운반가리(모래소운반)</vt:lpstr>
      <vt:lpstr>설계적용운반가리(모래운반)</vt:lpstr>
      <vt:lpstr>근거자료</vt:lpstr>
      <vt:lpstr>덤프근거자료 (2)</vt:lpstr>
      <vt:lpstr>운반경로세부내역</vt:lpstr>
      <vt:lpstr>실제운반속도측정-출력X</vt:lpstr>
      <vt:lpstr>자재단가</vt:lpstr>
      <vt:lpstr>견적단가</vt:lpstr>
      <vt:lpstr>간지!Print_Area</vt:lpstr>
      <vt:lpstr>'갑지(출력x)'!Print_Area</vt:lpstr>
      <vt:lpstr>공사원가계산서!Print_Area</vt:lpstr>
      <vt:lpstr>'굴삭기근거자료(유용토2.9km)'!Print_Area</vt:lpstr>
      <vt:lpstr>'굴삭기근거자료(유용토7.7km)'!Print_Area</vt:lpstr>
      <vt:lpstr>근거자료!Print_Area</vt:lpstr>
      <vt:lpstr>기계경비!Print_Area</vt:lpstr>
      <vt:lpstr>'기계경비적용기준(하반기적용)'!Print_Area</vt:lpstr>
      <vt:lpstr>내역서!Print_Area</vt:lpstr>
      <vt:lpstr>'노임단가(하반기변경)'!Print_Area</vt:lpstr>
      <vt:lpstr>단가산출!Print_Area</vt:lpstr>
      <vt:lpstr>'덤프근거자료 (2)'!Print_Area</vt:lpstr>
      <vt:lpstr>'덤프근거자료(유용토2.9km)'!Print_Area</vt:lpstr>
      <vt:lpstr>'덤프근거자료(유용토7.7km)'!Print_Area</vt:lpstr>
      <vt:lpstr>불도져근거자료!Print_Area</vt:lpstr>
      <vt:lpstr>'설계적용운반가리(모래소운반)'!Print_Area</vt:lpstr>
      <vt:lpstr>'설계적용운반가리(모래운반)'!Print_Area</vt:lpstr>
      <vt:lpstr>실정보고갑지!Print_Area</vt:lpstr>
      <vt:lpstr>'실제운반속도측정-출력X'!Print_Area</vt:lpstr>
      <vt:lpstr>협의율!Print_Area</vt:lpstr>
      <vt:lpstr>내역서!Print_Titles</vt:lpstr>
      <vt:lpstr>'노임단가(하반기변경)'!Print_Titles</vt:lpstr>
      <vt:lpstr>단가산출!Print_Titles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user</dc:creator>
  <cp:lastModifiedBy>이순천</cp:lastModifiedBy>
  <cp:lastPrinted>2024-11-14T08:11:07Z</cp:lastPrinted>
  <dcterms:created xsi:type="dcterms:W3CDTF">2015-08-17T02:38:16Z</dcterms:created>
  <dcterms:modified xsi:type="dcterms:W3CDTF">2024-11-14T10:45:00Z</dcterms:modified>
</cp:coreProperties>
</file>