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kg\Downloads\"/>
    </mc:Choice>
  </mc:AlternateContent>
  <xr:revisionPtr revIDLastSave="0" documentId="13_ncr:1_{90465E5D-10E5-4A72-851E-BE2919DA0269}" xr6:coauthVersionLast="47" xr6:coauthVersionMax="47" xr10:uidLastSave="{00000000-0000-0000-0000-000000000000}"/>
  <bookViews>
    <workbookView xWindow="1500" yWindow="1500" windowWidth="20232" windowHeight="12120" xr2:uid="{F5BB3139-ADEE-48D2-BC4F-2D5F7BE776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1" l="1"/>
  <c r="W26" i="1"/>
  <c r="U26" i="1"/>
  <c r="T26" i="1"/>
  <c r="R26" i="1"/>
  <c r="Q26" i="1"/>
  <c r="O26" i="1"/>
  <c r="N26" i="1"/>
  <c r="L26" i="1"/>
  <c r="K26" i="1"/>
  <c r="I26" i="1"/>
  <c r="G26" i="1"/>
  <c r="W24" i="1"/>
  <c r="V24" i="1"/>
  <c r="S24" i="1"/>
  <c r="T24" i="1" s="1"/>
  <c r="P24" i="1"/>
  <c r="R24" i="1" s="1"/>
  <c r="M24" i="1"/>
  <c r="O24" i="1" s="1"/>
  <c r="L24" i="1"/>
  <c r="K24" i="1"/>
  <c r="J24" i="1"/>
  <c r="X24" i="1" s="1"/>
  <c r="H24" i="1"/>
  <c r="I24" i="1" s="1"/>
  <c r="G24" i="1"/>
  <c r="F24" i="1"/>
  <c r="E24" i="1"/>
  <c r="D24" i="1"/>
  <c r="X23" i="1"/>
  <c r="W23" i="1"/>
  <c r="U23" i="1"/>
  <c r="T23" i="1"/>
  <c r="R23" i="1"/>
  <c r="Q23" i="1"/>
  <c r="O23" i="1"/>
  <c r="N23" i="1"/>
  <c r="L23" i="1"/>
  <c r="K23" i="1"/>
  <c r="I23" i="1"/>
  <c r="G23" i="1"/>
  <c r="X22" i="1"/>
  <c r="W22" i="1"/>
  <c r="U22" i="1"/>
  <c r="T22" i="1"/>
  <c r="R22" i="1"/>
  <c r="Q22" i="1"/>
  <c r="O22" i="1"/>
  <c r="N22" i="1"/>
  <c r="L22" i="1"/>
  <c r="K22" i="1"/>
  <c r="I22" i="1"/>
  <c r="G22" i="1"/>
  <c r="X20" i="1"/>
  <c r="W20" i="1"/>
  <c r="V20" i="1"/>
  <c r="T20" i="1"/>
  <c r="S20" i="1"/>
  <c r="P20" i="1"/>
  <c r="M20" i="1"/>
  <c r="Q20" i="1" s="1"/>
  <c r="J20" i="1"/>
  <c r="K20" i="1" s="1"/>
  <c r="H20" i="1"/>
  <c r="U20" i="1" s="1"/>
  <c r="G20" i="1"/>
  <c r="F20" i="1"/>
  <c r="R20" i="1" s="1"/>
  <c r="E20" i="1"/>
  <c r="D20" i="1"/>
  <c r="X19" i="1"/>
  <c r="W19" i="1"/>
  <c r="U19" i="1"/>
  <c r="T19" i="1"/>
  <c r="R19" i="1"/>
  <c r="Q19" i="1"/>
  <c r="O19" i="1"/>
  <c r="N19" i="1"/>
  <c r="L19" i="1"/>
  <c r="K19" i="1"/>
  <c r="I19" i="1"/>
  <c r="G19" i="1"/>
  <c r="X18" i="1"/>
  <c r="W18" i="1"/>
  <c r="U18" i="1"/>
  <c r="T18" i="1"/>
  <c r="R18" i="1"/>
  <c r="Q18" i="1"/>
  <c r="O18" i="1"/>
  <c r="N18" i="1"/>
  <c r="L18" i="1"/>
  <c r="K18" i="1"/>
  <c r="I18" i="1"/>
  <c r="G18" i="1"/>
  <c r="X17" i="1"/>
  <c r="W17" i="1"/>
  <c r="U17" i="1"/>
  <c r="T17" i="1"/>
  <c r="R17" i="1"/>
  <c r="Q17" i="1"/>
  <c r="O17" i="1"/>
  <c r="N17" i="1"/>
  <c r="L17" i="1"/>
  <c r="K17" i="1"/>
  <c r="I17" i="1"/>
  <c r="G17" i="1"/>
  <c r="X15" i="1"/>
  <c r="W15" i="1"/>
  <c r="U15" i="1"/>
  <c r="T15" i="1"/>
  <c r="R15" i="1"/>
  <c r="Q15" i="1"/>
  <c r="O15" i="1"/>
  <c r="N15" i="1"/>
  <c r="L15" i="1"/>
  <c r="K15" i="1"/>
  <c r="I15" i="1"/>
  <c r="G15" i="1"/>
  <c r="X12" i="1"/>
  <c r="W12" i="1"/>
  <c r="U12" i="1"/>
  <c r="T12" i="1"/>
  <c r="Q12" i="1"/>
  <c r="N12" i="1"/>
  <c r="K12" i="1"/>
  <c r="I12" i="1"/>
  <c r="X11" i="1"/>
  <c r="W11" i="1"/>
  <c r="U11" i="1"/>
  <c r="T11" i="1"/>
  <c r="R11" i="1"/>
  <c r="Q11" i="1"/>
  <c r="O11" i="1"/>
  <c r="N11" i="1"/>
  <c r="L11" i="1"/>
  <c r="K11" i="1"/>
  <c r="I11" i="1"/>
  <c r="G11" i="1"/>
  <c r="X10" i="1"/>
  <c r="W10" i="1"/>
  <c r="U10" i="1"/>
  <c r="T10" i="1"/>
  <c r="R10" i="1"/>
  <c r="Q10" i="1"/>
  <c r="O10" i="1"/>
  <c r="N10" i="1"/>
  <c r="L10" i="1"/>
  <c r="K10" i="1"/>
  <c r="I10" i="1"/>
  <c r="G10" i="1"/>
  <c r="X7" i="1"/>
  <c r="W7" i="1"/>
  <c r="U7" i="1"/>
  <c r="T7" i="1"/>
  <c r="R7" i="1"/>
  <c r="Q7" i="1"/>
  <c r="O7" i="1"/>
  <c r="N7" i="1"/>
  <c r="L7" i="1"/>
  <c r="K7" i="1"/>
  <c r="I7" i="1"/>
  <c r="G7" i="1"/>
  <c r="X6" i="1"/>
  <c r="W6" i="1"/>
  <c r="U6" i="1"/>
  <c r="T6" i="1"/>
  <c r="R6" i="1"/>
  <c r="Q6" i="1"/>
  <c r="O6" i="1"/>
  <c r="N6" i="1"/>
  <c r="L6" i="1"/>
  <c r="K6" i="1"/>
  <c r="I6" i="1"/>
  <c r="G6" i="1"/>
  <c r="N24" i="1" l="1"/>
  <c r="L20" i="1"/>
  <c r="U24" i="1"/>
  <c r="N20" i="1"/>
  <c r="Q24" i="1"/>
  <c r="O20" i="1"/>
  <c r="I20" i="1"/>
</calcChain>
</file>

<file path=xl/sharedStrings.xml><?xml version="1.0" encoding="utf-8"?>
<sst xmlns="http://schemas.openxmlformats.org/spreadsheetml/2006/main" count="51" uniqueCount="34">
  <si>
    <t>단위는 M달러</t>
    <phoneticPr fontId="3" type="noConversion"/>
  </si>
  <si>
    <t>22년 3분기</t>
    <phoneticPr fontId="3" type="noConversion"/>
  </si>
  <si>
    <t>22년 4분기</t>
    <phoneticPr fontId="3" type="noConversion"/>
  </si>
  <si>
    <t>23년 1분기</t>
    <phoneticPr fontId="3" type="noConversion"/>
  </si>
  <si>
    <t>증감(QoQ)</t>
    <phoneticPr fontId="3" type="noConversion"/>
  </si>
  <si>
    <t>23년 2분기</t>
    <phoneticPr fontId="3" type="noConversion"/>
  </si>
  <si>
    <t>23년3분기</t>
    <phoneticPr fontId="3" type="noConversion"/>
  </si>
  <si>
    <t>증감(YoY)</t>
    <phoneticPr fontId="3" type="noConversion"/>
  </si>
  <si>
    <t>23년 4분기</t>
    <phoneticPr fontId="3" type="noConversion"/>
  </si>
  <si>
    <t>24년 1분기</t>
    <phoneticPr fontId="3" type="noConversion"/>
  </si>
  <si>
    <t>24년 2분기</t>
    <phoneticPr fontId="3" type="noConversion"/>
  </si>
  <si>
    <t>24년 3분기</t>
    <phoneticPr fontId="3" type="noConversion"/>
  </si>
  <si>
    <t>총 매출</t>
    <phoneticPr fontId="3" type="noConversion"/>
  </si>
  <si>
    <t>매출원가</t>
    <phoneticPr fontId="3" type="noConversion"/>
  </si>
  <si>
    <t>총 마진</t>
    <phoneticPr fontId="3" type="noConversion"/>
  </si>
  <si>
    <t>판관비</t>
    <phoneticPr fontId="3" type="noConversion"/>
  </si>
  <si>
    <t>연구비</t>
    <phoneticPr fontId="3" type="noConversion"/>
  </si>
  <si>
    <t>영업이익</t>
    <phoneticPr fontId="3" type="noConversion"/>
  </si>
  <si>
    <t>-</t>
    <phoneticPr fontId="3" type="noConversion"/>
  </si>
  <si>
    <t>영업이익률</t>
    <phoneticPr fontId="3" type="noConversion"/>
  </si>
  <si>
    <t>380bp</t>
    <phoneticPr fontId="3" type="noConversion"/>
  </si>
  <si>
    <t>120bp</t>
    <phoneticPr fontId="3" type="noConversion"/>
  </si>
  <si>
    <t>500bp</t>
    <phoneticPr fontId="3" type="noConversion"/>
  </si>
  <si>
    <t>350bp</t>
    <phoneticPr fontId="3" type="noConversion"/>
  </si>
  <si>
    <t>240bp</t>
    <phoneticPr fontId="3" type="noConversion"/>
  </si>
  <si>
    <t>잉여현금흐름</t>
    <phoneticPr fontId="3" type="noConversion"/>
  </si>
  <si>
    <t>현금성 자산</t>
    <phoneticPr fontId="3" type="noConversion"/>
  </si>
  <si>
    <t>장기부채</t>
    <phoneticPr fontId="3" type="noConversion"/>
  </si>
  <si>
    <t>총 주식 발행수</t>
    <phoneticPr fontId="3" type="noConversion"/>
  </si>
  <si>
    <t>주당순현금</t>
    <phoneticPr fontId="3" type="noConversion"/>
  </si>
  <si>
    <t>유동자산</t>
    <phoneticPr fontId="3" type="noConversion"/>
  </si>
  <si>
    <t>유동부채</t>
    <phoneticPr fontId="3" type="noConversion"/>
  </si>
  <si>
    <t>유동비율(2이상)</t>
    <phoneticPr fontId="3" type="noConversion"/>
  </si>
  <si>
    <t>주식보상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</si>
</sst>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/>
    <xf numFmtId="10" fontId="7" fillId="3" borderId="1" xfId="0" applyNumberFormat="1" applyFont="1" applyFill="1" applyBorder="1" applyAlignment="1">
      <alignment horizontal="right"/>
    </xf>
    <xf numFmtId="0" fontId="8" fillId="3" borderId="2" xfId="0" applyFont="1" applyFill="1" applyBorder="1" applyAlignment="1"/>
    <xf numFmtId="9" fontId="7" fillId="3" borderId="1" xfId="1" applyFont="1" applyFill="1" applyBorder="1" applyAlignment="1">
      <alignment horizontal="right"/>
    </xf>
    <xf numFmtId="176" fontId="7" fillId="3" borderId="2" xfId="0" applyNumberFormat="1" applyFont="1" applyFill="1" applyBorder="1" applyAlignment="1"/>
    <xf numFmtId="9" fontId="7" fillId="3" borderId="2" xfId="1" applyFont="1" applyFill="1" applyBorder="1" applyAlignment="1"/>
    <xf numFmtId="9" fontId="7" fillId="3" borderId="3" xfId="0" applyNumberFormat="1" applyFont="1" applyFill="1" applyBorder="1" applyAlignment="1"/>
    <xf numFmtId="0" fontId="6" fillId="3" borderId="1" xfId="0" applyFont="1" applyFill="1" applyBorder="1" applyAlignment="1"/>
    <xf numFmtId="9" fontId="7" fillId="3" borderId="1" xfId="0" applyNumberFormat="1" applyFont="1" applyFill="1" applyBorder="1" applyAlignment="1"/>
    <xf numFmtId="0" fontId="6" fillId="4" borderId="1" xfId="0" applyFont="1" applyFill="1" applyBorder="1" applyAlignment="1"/>
    <xf numFmtId="9" fontId="7" fillId="4" borderId="2" xfId="1" applyFont="1" applyFill="1" applyBorder="1" applyAlignment="1"/>
    <xf numFmtId="9" fontId="7" fillId="4" borderId="1" xfId="0" applyNumberFormat="1" applyFont="1" applyFill="1" applyBorder="1" applyAlignment="1"/>
    <xf numFmtId="0" fontId="8" fillId="3" borderId="1" xfId="0" applyFont="1" applyFill="1" applyBorder="1" applyAlignment="1"/>
    <xf numFmtId="9" fontId="9" fillId="3" borderId="1" xfId="1" applyFont="1" applyFill="1" applyBorder="1" applyAlignment="1">
      <alignment horizontal="right"/>
    </xf>
    <xf numFmtId="176" fontId="8" fillId="3" borderId="2" xfId="0" applyNumberFormat="1" applyFont="1" applyFill="1" applyBorder="1" applyAlignment="1"/>
    <xf numFmtId="9" fontId="6" fillId="3" borderId="1" xfId="0" applyNumberFormat="1" applyFont="1" applyFill="1" applyBorder="1" applyAlignment="1"/>
    <xf numFmtId="10" fontId="9" fillId="3" borderId="1" xfId="0" applyNumberFormat="1" applyFont="1" applyFill="1" applyBorder="1" applyAlignment="1">
      <alignment horizontal="right"/>
    </xf>
    <xf numFmtId="9" fontId="8" fillId="3" borderId="1" xfId="0" applyNumberFormat="1" applyFont="1" applyFill="1" applyBorder="1" applyAlignment="1"/>
    <xf numFmtId="176" fontId="9" fillId="3" borderId="1" xfId="0" applyNumberFormat="1" applyFont="1" applyFill="1" applyBorder="1" applyAlignment="1"/>
    <xf numFmtId="9" fontId="8" fillId="3" borderId="1" xfId="1" applyFont="1" applyFill="1" applyBorder="1" applyAlignment="1"/>
    <xf numFmtId="9" fontId="8" fillId="3" borderId="4" xfId="0" applyNumberFormat="1" applyFont="1" applyFill="1" applyBorder="1" applyAlignment="1"/>
    <xf numFmtId="0" fontId="0" fillId="3" borderId="1" xfId="0" applyFill="1" applyBorder="1" applyAlignment="1"/>
    <xf numFmtId="9" fontId="6" fillId="4" borderId="1" xfId="0" applyNumberFormat="1" applyFont="1" applyFill="1" applyBorder="1" applyAlignment="1"/>
    <xf numFmtId="0" fontId="6" fillId="5" borderId="0" xfId="0" applyFont="1" applyFill="1" applyAlignment="1"/>
    <xf numFmtId="9" fontId="9" fillId="5" borderId="0" xfId="0" applyNumberFormat="1" applyFont="1" applyFill="1" applyAlignment="1"/>
    <xf numFmtId="0" fontId="8" fillId="5" borderId="0" xfId="0" applyFont="1" applyFill="1" applyAlignment="1"/>
    <xf numFmtId="10" fontId="9" fillId="5" borderId="0" xfId="0" applyNumberFormat="1" applyFont="1" applyFill="1" applyAlignment="1"/>
    <xf numFmtId="0" fontId="6" fillId="5" borderId="1" xfId="0" applyFont="1" applyFill="1" applyBorder="1" applyAlignment="1"/>
    <xf numFmtId="0" fontId="0" fillId="5" borderId="1" xfId="0" applyFill="1" applyBorder="1" applyAlignment="1"/>
    <xf numFmtId="0" fontId="6" fillId="0" borderId="0" xfId="0" applyFont="1" applyAlignment="1"/>
    <xf numFmtId="9" fontId="9" fillId="3" borderId="1" xfId="0" applyNumberFormat="1" applyFont="1" applyFill="1" applyBorder="1" applyAlignment="1">
      <alignment horizontal="right"/>
    </xf>
    <xf numFmtId="176" fontId="9" fillId="3" borderId="2" xfId="0" applyNumberFormat="1" applyFont="1" applyFill="1" applyBorder="1" applyAlignment="1"/>
    <xf numFmtId="9" fontId="9" fillId="3" borderId="3" xfId="0" applyNumberFormat="1" applyFont="1" applyFill="1" applyBorder="1" applyAlignment="1"/>
    <xf numFmtId="9" fontId="9" fillId="3" borderId="2" xfId="1" applyFont="1" applyFill="1" applyBorder="1" applyAlignment="1"/>
    <xf numFmtId="176" fontId="8" fillId="3" borderId="2" xfId="0" quotePrefix="1" applyNumberFormat="1" applyFont="1" applyFill="1" applyBorder="1" applyAlignment="1">
      <alignment horizontal="right"/>
    </xf>
    <xf numFmtId="9" fontId="8" fillId="3" borderId="3" xfId="0" quotePrefix="1" applyNumberFormat="1" applyFont="1" applyFill="1" applyBorder="1" applyAlignment="1">
      <alignment horizontal="right"/>
    </xf>
    <xf numFmtId="9" fontId="8" fillId="3" borderId="1" xfId="0" quotePrefix="1" applyNumberFormat="1" applyFont="1" applyFill="1" applyBorder="1" applyAlignment="1">
      <alignment horizontal="right"/>
    </xf>
    <xf numFmtId="176" fontId="6" fillId="3" borderId="1" xfId="0" applyNumberFormat="1" applyFont="1" applyFill="1" applyBorder="1" applyAlignment="1"/>
    <xf numFmtId="0" fontId="7" fillId="3" borderId="1" xfId="0" quotePrefix="1" applyFont="1" applyFill="1" applyBorder="1" applyAlignment="1">
      <alignment horizontal="right"/>
    </xf>
    <xf numFmtId="10" fontId="8" fillId="3" borderId="1" xfId="0" applyNumberFormat="1" applyFont="1" applyFill="1" applyBorder="1" applyAlignment="1">
      <alignment horizontal="right"/>
    </xf>
    <xf numFmtId="176" fontId="8" fillId="3" borderId="1" xfId="0" quotePrefix="1" applyNumberFormat="1" applyFont="1" applyFill="1" applyBorder="1" applyAlignment="1">
      <alignment horizontal="right"/>
    </xf>
    <xf numFmtId="176" fontId="8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9" fontId="7" fillId="3" borderId="2" xfId="1" applyFont="1" applyFill="1" applyBorder="1" applyAlignment="1">
      <alignment horizontal="right"/>
    </xf>
    <xf numFmtId="10" fontId="6" fillId="3" borderId="1" xfId="0" applyNumberFormat="1" applyFont="1" applyFill="1" applyBorder="1" applyAlignment="1"/>
    <xf numFmtId="9" fontId="6" fillId="5" borderId="0" xfId="0" applyNumberFormat="1" applyFont="1" applyFill="1" applyAlignment="1"/>
    <xf numFmtId="10" fontId="6" fillId="5" borderId="0" xfId="0" applyNumberFormat="1" applyFont="1" applyFill="1" applyAlignment="1"/>
    <xf numFmtId="0" fontId="9" fillId="5" borderId="0" xfId="0" applyFont="1" applyFill="1" applyAlignment="1">
      <alignment horizontal="right"/>
    </xf>
    <xf numFmtId="10" fontId="8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8" fillId="3" borderId="1" xfId="0" applyFont="1" applyFill="1" applyBorder="1" applyAlignment="1">
      <alignment horizontal="right"/>
    </xf>
    <xf numFmtId="176" fontId="7" fillId="3" borderId="1" xfId="0" applyNumberFormat="1" applyFont="1" applyFill="1" applyBorder="1" applyAlignment="1"/>
    <xf numFmtId="9" fontId="7" fillId="3" borderId="1" xfId="1" applyFont="1" applyFill="1" applyBorder="1" applyAlignment="1"/>
    <xf numFmtId="9" fontId="9" fillId="3" borderId="1" xfId="1" applyFont="1" applyFill="1" applyBorder="1" applyAlignment="1"/>
    <xf numFmtId="9" fontId="9" fillId="3" borderId="1" xfId="0" applyNumberFormat="1" applyFont="1" applyFill="1" applyBorder="1" applyAlignment="1"/>
    <xf numFmtId="0" fontId="5" fillId="5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9" fontId="7" fillId="4" borderId="1" xfId="1" applyFont="1" applyFill="1" applyBorder="1" applyAlignment="1"/>
    <xf numFmtId="0" fontId="8" fillId="4" borderId="1" xfId="0" applyFont="1" applyFill="1" applyBorder="1" applyAlignment="1"/>
    <xf numFmtId="0" fontId="9" fillId="5" borderId="0" xfId="0" applyFont="1" applyFill="1" applyAlignment="1"/>
    <xf numFmtId="9" fontId="9" fillId="4" borderId="1" xfId="1" applyFont="1" applyFill="1" applyBorder="1" applyAlignment="1"/>
    <xf numFmtId="0" fontId="0" fillId="5" borderId="0" xfId="0" applyFill="1" applyAlignment="1"/>
    <xf numFmtId="0" fontId="10" fillId="5" borderId="0" xfId="0" applyFont="1" applyFill="1" applyAlignment="1"/>
    <xf numFmtId="0" fontId="11" fillId="5" borderId="0" xfId="0" applyFont="1" applyFill="1" applyAlignment="1"/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8C99-F186-495F-A41C-6D7EAE37B9AF}">
  <dimension ref="C4:X26"/>
  <sheetViews>
    <sheetView tabSelected="1" zoomScale="55" zoomScaleNormal="55" workbookViewId="0">
      <selection activeCell="Y15" sqref="Y15"/>
    </sheetView>
  </sheetViews>
  <sheetFormatPr defaultRowHeight="17.399999999999999"/>
  <cols>
    <col min="3" max="3" width="16.09765625" bestFit="1" customWidth="1"/>
  </cols>
  <sheetData>
    <row r="4" spans="3:24"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3:24">
      <c r="C5" s="2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4</v>
      </c>
      <c r="J5" s="3" t="s">
        <v>6</v>
      </c>
      <c r="K5" s="3" t="s">
        <v>4</v>
      </c>
      <c r="L5" s="3" t="s">
        <v>7</v>
      </c>
      <c r="M5" s="3" t="s">
        <v>8</v>
      </c>
      <c r="N5" s="3" t="s">
        <v>4</v>
      </c>
      <c r="O5" s="3" t="s">
        <v>7</v>
      </c>
      <c r="P5" s="3" t="s">
        <v>9</v>
      </c>
      <c r="Q5" s="3" t="s">
        <v>4</v>
      </c>
      <c r="R5" s="3" t="s">
        <v>7</v>
      </c>
      <c r="S5" s="3" t="s">
        <v>10</v>
      </c>
      <c r="T5" s="3" t="s">
        <v>4</v>
      </c>
      <c r="U5" s="3" t="s">
        <v>7</v>
      </c>
      <c r="V5" s="3" t="s">
        <v>11</v>
      </c>
      <c r="W5" s="3" t="s">
        <v>4</v>
      </c>
      <c r="X5" s="3" t="s">
        <v>7</v>
      </c>
    </row>
    <row r="6" spans="3:24">
      <c r="C6" s="4" t="s">
        <v>12</v>
      </c>
      <c r="D6" s="4">
        <v>477</v>
      </c>
      <c r="E6" s="4">
        <v>508</v>
      </c>
      <c r="F6" s="4">
        <v>525</v>
      </c>
      <c r="G6" s="5">
        <f>F6/E6-1</f>
        <v>3.3464566929133799E-2</v>
      </c>
      <c r="H6" s="6">
        <v>533</v>
      </c>
      <c r="I6" s="7">
        <f>H6/F6-1</f>
        <v>1.5238095238095273E-2</v>
      </c>
      <c r="J6" s="6">
        <v>558</v>
      </c>
      <c r="K6" s="7">
        <f>J6/H6-1</f>
        <v>4.6904315196998114E-2</v>
      </c>
      <c r="L6" s="8">
        <f>J6/D6-1</f>
        <v>0.16981132075471694</v>
      </c>
      <c r="M6" s="6">
        <v>608</v>
      </c>
      <c r="N6" s="9">
        <f>M6/J6-1</f>
        <v>8.9605734767025158E-2</v>
      </c>
      <c r="O6" s="10">
        <f>M6/E6-1</f>
        <v>0.1968503937007875</v>
      </c>
      <c r="P6" s="11">
        <v>634</v>
      </c>
      <c r="Q6" s="9">
        <f>P6/M6-1</f>
        <v>4.2763157894736947E-2</v>
      </c>
      <c r="R6" s="12">
        <f>P6/F6-1</f>
        <v>0.20761904761904759</v>
      </c>
      <c r="S6" s="11">
        <v>678</v>
      </c>
      <c r="T6" s="9">
        <f>S6/P6-1</f>
        <v>6.9400630914826511E-2</v>
      </c>
      <c r="U6" s="12">
        <f>S6/H6-1</f>
        <v>0.27204502814258902</v>
      </c>
      <c r="V6" s="13">
        <v>726</v>
      </c>
      <c r="W6" s="14">
        <f>V6/S6-1</f>
        <v>7.079646017699126E-2</v>
      </c>
      <c r="X6" s="15">
        <f>V6/J6-1</f>
        <v>0.30107526881720426</v>
      </c>
    </row>
    <row r="7" spans="3:24">
      <c r="C7" s="11" t="s">
        <v>13</v>
      </c>
      <c r="D7" s="11">
        <v>107</v>
      </c>
      <c r="E7" s="11">
        <v>104</v>
      </c>
      <c r="F7" s="11">
        <v>107</v>
      </c>
      <c r="G7" s="5">
        <f>F7/E7-1</f>
        <v>2.8846153846153744E-2</v>
      </c>
      <c r="H7" s="16">
        <v>106</v>
      </c>
      <c r="I7" s="17">
        <f t="shared" ref="I7" si="0">H7/F7-1</f>
        <v>-9.3457943925233655E-3</v>
      </c>
      <c r="J7" s="16">
        <v>107</v>
      </c>
      <c r="K7" s="7">
        <f>J7/H7-1</f>
        <v>9.4339622641510523E-3</v>
      </c>
      <c r="L7" s="18">
        <f>J7/D7-1</f>
        <v>0</v>
      </c>
      <c r="M7" s="16">
        <v>108</v>
      </c>
      <c r="N7" s="9">
        <f>M7/J7-1</f>
        <v>9.3457943925232545E-3</v>
      </c>
      <c r="O7" s="10">
        <f>M7/E7-1</f>
        <v>3.8461538461538547E-2</v>
      </c>
      <c r="P7" s="11">
        <v>116</v>
      </c>
      <c r="Q7" s="9">
        <f>P7/M7-1</f>
        <v>7.4074074074074181E-2</v>
      </c>
      <c r="R7" s="12">
        <f>P7/F7-1</f>
        <v>8.4112149532710179E-2</v>
      </c>
      <c r="S7" s="11">
        <v>128</v>
      </c>
      <c r="T7" s="9">
        <f>S7/P7-1</f>
        <v>0.10344827586206895</v>
      </c>
      <c r="U7" s="12">
        <f>S7/H7-1</f>
        <v>0.20754716981132071</v>
      </c>
      <c r="V7" s="13">
        <v>147</v>
      </c>
      <c r="W7" s="14">
        <f>V7/S7-1</f>
        <v>0.1484375</v>
      </c>
      <c r="X7" s="15">
        <f t="shared" ref="X7:X12" si="1">V7/J7-1</f>
        <v>0.37383177570093462</v>
      </c>
    </row>
    <row r="8" spans="3:24">
      <c r="C8" s="11" t="s">
        <v>14</v>
      </c>
      <c r="D8" s="19">
        <v>0.77</v>
      </c>
      <c r="E8" s="19">
        <v>0.79</v>
      </c>
      <c r="F8" s="19">
        <v>0.79</v>
      </c>
      <c r="G8" s="20"/>
      <c r="H8" s="21">
        <v>0.79</v>
      </c>
      <c r="I8" s="17"/>
      <c r="J8" s="21">
        <v>0.8</v>
      </c>
      <c r="K8" s="22"/>
      <c r="L8" s="22"/>
      <c r="M8" s="21">
        <v>0.82</v>
      </c>
      <c r="N8" s="23"/>
      <c r="O8" s="24"/>
      <c r="P8" s="19">
        <v>0.82</v>
      </c>
      <c r="Q8" s="25"/>
      <c r="R8" s="25"/>
      <c r="S8" s="19">
        <v>0.81</v>
      </c>
      <c r="T8" s="11"/>
      <c r="U8" s="11"/>
      <c r="V8" s="26">
        <v>0.8</v>
      </c>
      <c r="W8" s="13"/>
      <c r="X8" s="15"/>
    </row>
    <row r="9" spans="3:24">
      <c r="C9" s="27"/>
      <c r="D9" s="27"/>
      <c r="E9" s="27"/>
      <c r="F9" s="27"/>
      <c r="G9" s="28"/>
      <c r="H9" s="29"/>
      <c r="I9" s="30"/>
      <c r="J9" s="29"/>
      <c r="K9" s="30"/>
      <c r="L9" s="30"/>
      <c r="M9" s="29"/>
      <c r="N9" s="29"/>
      <c r="O9" s="29"/>
      <c r="P9" s="31"/>
      <c r="Q9" s="32"/>
      <c r="R9" s="32"/>
      <c r="S9" s="27"/>
      <c r="T9" s="27"/>
      <c r="U9" s="27"/>
      <c r="V9" s="33"/>
      <c r="W9" s="33"/>
      <c r="X9" s="33"/>
    </row>
    <row r="10" spans="3:24">
      <c r="C10" s="11" t="s">
        <v>15</v>
      </c>
      <c r="D10" s="11">
        <v>331</v>
      </c>
      <c r="E10" s="11">
        <v>340</v>
      </c>
      <c r="F10" s="11">
        <v>323</v>
      </c>
      <c r="G10" s="34">
        <f>F10/E10-1</f>
        <v>-5.0000000000000044E-2</v>
      </c>
      <c r="H10" s="16">
        <v>316</v>
      </c>
      <c r="I10" s="17">
        <f t="shared" ref="I10:I12" si="2">H10/F10-1</f>
        <v>-2.1671826625387025E-2</v>
      </c>
      <c r="J10" s="16">
        <v>304</v>
      </c>
      <c r="K10" s="17">
        <f t="shared" ref="K10:K12" si="3">J10/H10-1</f>
        <v>-3.7974683544303778E-2</v>
      </c>
      <c r="L10" s="35">
        <f>J10/D10-1</f>
        <v>-8.1570996978851951E-2</v>
      </c>
      <c r="M10" s="16">
        <v>324</v>
      </c>
      <c r="N10" s="9">
        <f>M10/J10-1</f>
        <v>6.578947368421062E-2</v>
      </c>
      <c r="O10" s="36">
        <f t="shared" ref="O10:O11" si="4">M10/E10-1</f>
        <v>-4.705882352941182E-2</v>
      </c>
      <c r="P10" s="11">
        <v>326</v>
      </c>
      <c r="Q10" s="9">
        <f>P10/M10-1</f>
        <v>6.1728395061728669E-3</v>
      </c>
      <c r="R10" s="12">
        <f>P10/F10-1</f>
        <v>9.2879256965945345E-3</v>
      </c>
      <c r="S10" s="11">
        <v>335</v>
      </c>
      <c r="T10" s="9">
        <f t="shared" ref="T10:T12" si="5">S10/P10-1</f>
        <v>2.7607361963190247E-2</v>
      </c>
      <c r="U10" s="12">
        <f t="shared" ref="U10:U12" si="6">S10/H10-1</f>
        <v>6.0126582278481111E-2</v>
      </c>
      <c r="V10" s="13">
        <v>347</v>
      </c>
      <c r="W10" s="14">
        <f>V10/S10-1</f>
        <v>3.5820895522387985E-2</v>
      </c>
      <c r="X10" s="15">
        <f t="shared" si="1"/>
        <v>0.14144736842105265</v>
      </c>
    </row>
    <row r="11" spans="3:24">
      <c r="C11" s="11" t="s">
        <v>16</v>
      </c>
      <c r="D11" s="11">
        <v>100</v>
      </c>
      <c r="E11" s="11">
        <v>82</v>
      </c>
      <c r="F11" s="11">
        <v>90</v>
      </c>
      <c r="G11" s="5">
        <f>F11/E11-1</f>
        <v>9.7560975609756184E-2</v>
      </c>
      <c r="H11" s="16">
        <v>99</v>
      </c>
      <c r="I11" s="7">
        <f t="shared" si="2"/>
        <v>0.10000000000000009</v>
      </c>
      <c r="J11" s="16">
        <v>105</v>
      </c>
      <c r="K11" s="7">
        <f t="shared" si="3"/>
        <v>6.0606060606060552E-2</v>
      </c>
      <c r="L11" s="8">
        <f>J11/D11-1</f>
        <v>5.0000000000000044E-2</v>
      </c>
      <c r="M11" s="16">
        <v>109</v>
      </c>
      <c r="N11" s="9">
        <f>M11/J11-1</f>
        <v>3.8095238095238182E-2</v>
      </c>
      <c r="O11" s="10">
        <f t="shared" si="4"/>
        <v>0.3292682926829269</v>
      </c>
      <c r="P11" s="11">
        <v>110</v>
      </c>
      <c r="Q11" s="9">
        <f>P11/M11-1</f>
        <v>9.1743119266054496E-3</v>
      </c>
      <c r="R11" s="12">
        <f>P11/F11-1</f>
        <v>0.22222222222222232</v>
      </c>
      <c r="S11" s="11">
        <v>108</v>
      </c>
      <c r="T11" s="37">
        <f t="shared" si="5"/>
        <v>-1.8181818181818188E-2</v>
      </c>
      <c r="U11" s="12">
        <f t="shared" si="6"/>
        <v>9.0909090909090828E-2</v>
      </c>
      <c r="V11" s="13">
        <v>118</v>
      </c>
      <c r="W11" s="14">
        <f>V11/S11-1</f>
        <v>9.259259259259256E-2</v>
      </c>
      <c r="X11" s="15">
        <f t="shared" si="1"/>
        <v>0.12380952380952381</v>
      </c>
    </row>
    <row r="12" spans="3:24">
      <c r="C12" s="11" t="s">
        <v>17</v>
      </c>
      <c r="D12" s="11">
        <v>-62</v>
      </c>
      <c r="E12" s="11">
        <v>-17</v>
      </c>
      <c r="F12" s="11">
        <v>4</v>
      </c>
      <c r="G12" s="38" t="s">
        <v>18</v>
      </c>
      <c r="H12" s="16">
        <v>10</v>
      </c>
      <c r="I12" s="7">
        <f t="shared" si="2"/>
        <v>1.5</v>
      </c>
      <c r="J12" s="16">
        <v>40</v>
      </c>
      <c r="K12" s="7">
        <f t="shared" si="3"/>
        <v>3</v>
      </c>
      <c r="L12" s="38" t="s">
        <v>18</v>
      </c>
      <c r="M12" s="16">
        <v>65</v>
      </c>
      <c r="N12" s="9">
        <f>M12/J12-1</f>
        <v>0.625</v>
      </c>
      <c r="O12" s="39" t="s">
        <v>18</v>
      </c>
      <c r="P12" s="11">
        <v>81</v>
      </c>
      <c r="Q12" s="9">
        <f>P12/M12-1</f>
        <v>0.24615384615384617</v>
      </c>
      <c r="R12" s="40" t="s">
        <v>18</v>
      </c>
      <c r="S12" s="11">
        <v>105</v>
      </c>
      <c r="T12" s="9">
        <f t="shared" si="5"/>
        <v>0.29629629629629628</v>
      </c>
      <c r="U12" s="12">
        <f t="shared" si="6"/>
        <v>9.5</v>
      </c>
      <c r="V12" s="13">
        <v>113</v>
      </c>
      <c r="W12" s="14">
        <f>V12/S12-1</f>
        <v>7.6190476190476142E-2</v>
      </c>
      <c r="X12" s="15">
        <f t="shared" si="1"/>
        <v>1.8250000000000002</v>
      </c>
    </row>
    <row r="13" spans="3:24">
      <c r="C13" s="11" t="s">
        <v>19</v>
      </c>
      <c r="D13" s="19">
        <v>-0.13</v>
      </c>
      <c r="E13" s="19">
        <v>-0.03</v>
      </c>
      <c r="F13" s="41">
        <v>8.0000000000000002E-3</v>
      </c>
      <c r="G13" s="42" t="s">
        <v>20</v>
      </c>
      <c r="H13" s="43">
        <v>0.02</v>
      </c>
      <c r="I13" s="42" t="s">
        <v>21</v>
      </c>
      <c r="J13" s="43">
        <v>7.0000000000000007E-2</v>
      </c>
      <c r="K13" s="42" t="s">
        <v>22</v>
      </c>
      <c r="L13" s="44" t="s">
        <v>18</v>
      </c>
      <c r="M13" s="45">
        <v>0.106</v>
      </c>
      <c r="N13" s="46" t="s">
        <v>23</v>
      </c>
      <c r="O13" s="40" t="s">
        <v>18</v>
      </c>
      <c r="P13" s="45">
        <v>0.13</v>
      </c>
      <c r="Q13" s="47" t="s">
        <v>24</v>
      </c>
      <c r="R13" s="40" t="s">
        <v>18</v>
      </c>
      <c r="S13" s="48">
        <v>0.155</v>
      </c>
      <c r="T13" s="11"/>
      <c r="U13" s="11"/>
      <c r="V13" s="26">
        <v>0.16</v>
      </c>
      <c r="W13" s="13"/>
      <c r="X13" s="13"/>
    </row>
    <row r="14" spans="3:24">
      <c r="C14" s="27"/>
      <c r="D14" s="27"/>
      <c r="E14" s="49"/>
      <c r="F14" s="50"/>
      <c r="G14" s="51"/>
      <c r="H14" s="52"/>
      <c r="I14" s="51"/>
      <c r="J14" s="52"/>
      <c r="K14" s="51"/>
      <c r="L14" s="51"/>
      <c r="M14" s="53"/>
      <c r="N14" s="53"/>
      <c r="O14" s="53"/>
      <c r="P14" s="31"/>
      <c r="Q14" s="32"/>
      <c r="R14" s="32"/>
      <c r="S14" s="27"/>
      <c r="T14" s="27"/>
      <c r="U14" s="27"/>
      <c r="V14" s="33"/>
      <c r="W14" s="33"/>
      <c r="X14" s="33"/>
    </row>
    <row r="15" spans="3:24">
      <c r="C15" s="11" t="s">
        <v>25</v>
      </c>
      <c r="D15" s="11">
        <v>32</v>
      </c>
      <c r="E15" s="11">
        <v>73</v>
      </c>
      <c r="F15" s="11">
        <v>182</v>
      </c>
      <c r="G15" s="5">
        <f>F15/E15-1</f>
        <v>1.493150684931507</v>
      </c>
      <c r="H15" s="54">
        <v>86</v>
      </c>
      <c r="I15" s="17">
        <f>H15/F15-1</f>
        <v>-0.52747252747252749</v>
      </c>
      <c r="J15" s="54">
        <v>140</v>
      </c>
      <c r="K15" s="7">
        <f>J15/H15-1</f>
        <v>0.62790697674418605</v>
      </c>
      <c r="L15" s="55">
        <f>J15/D15-1</f>
        <v>3.375</v>
      </c>
      <c r="M15" s="54">
        <v>304</v>
      </c>
      <c r="N15" s="56">
        <f>M15/J15-1</f>
        <v>1.1714285714285713</v>
      </c>
      <c r="O15" s="12">
        <f>M15/E15-1</f>
        <v>3.1643835616438354</v>
      </c>
      <c r="P15" s="11">
        <v>148</v>
      </c>
      <c r="Q15" s="57">
        <f>P15/M15-1</f>
        <v>-0.51315789473684204</v>
      </c>
      <c r="R15" s="58">
        <f>P15/F15-1</f>
        <v>-0.18681318681318682</v>
      </c>
      <c r="S15" s="11">
        <v>149</v>
      </c>
      <c r="T15" s="56">
        <f t="shared" ref="T15" si="7">S15/P15-1</f>
        <v>6.7567567567567988E-3</v>
      </c>
      <c r="U15" s="12">
        <f t="shared" ref="U15:U26" si="8">S15/H15-1</f>
        <v>0.73255813953488369</v>
      </c>
      <c r="V15" s="13">
        <v>435</v>
      </c>
      <c r="W15" s="14">
        <f>V15/S15-1</f>
        <v>1.9194630872483223</v>
      </c>
      <c r="X15" s="15">
        <f t="shared" ref="X15" si="9">V15/J15-1</f>
        <v>2.1071428571428572</v>
      </c>
    </row>
    <row r="16" spans="3:24">
      <c r="C16" s="27"/>
      <c r="D16" s="27"/>
      <c r="E16" s="27"/>
      <c r="F16" s="27"/>
      <c r="G16" s="51"/>
      <c r="H16" s="53"/>
      <c r="I16" s="51"/>
      <c r="J16" s="53"/>
      <c r="K16" s="51"/>
      <c r="L16" s="51"/>
      <c r="M16" s="59"/>
      <c r="N16" s="59"/>
      <c r="O16" s="59"/>
      <c r="P16" s="60"/>
      <c r="Q16" s="60"/>
      <c r="R16" s="60"/>
      <c r="S16" s="60"/>
      <c r="T16" s="60"/>
      <c r="U16" s="60"/>
      <c r="V16" s="33"/>
      <c r="W16" s="33"/>
      <c r="X16" s="33"/>
    </row>
    <row r="17" spans="3:24">
      <c r="C17" s="11" t="s">
        <v>26</v>
      </c>
      <c r="D17" s="11">
        <v>2489</v>
      </c>
      <c r="E17" s="11">
        <v>2633</v>
      </c>
      <c r="F17" s="11">
        <v>2904</v>
      </c>
      <c r="G17" s="5">
        <f>F17/E17-1</f>
        <v>0.1029244208127611</v>
      </c>
      <c r="H17" s="54">
        <v>3103</v>
      </c>
      <c r="I17" s="7">
        <f t="shared" ref="I17:I20" si="10">H17/F17-1</f>
        <v>6.8526170798898001E-2</v>
      </c>
      <c r="J17" s="54">
        <v>3283</v>
      </c>
      <c r="K17" s="7">
        <f t="shared" ref="K17:K20" si="11">J17/H17-1</f>
        <v>5.8008378988076092E-2</v>
      </c>
      <c r="L17" s="55">
        <f>J17/D17-1</f>
        <v>0.31900361591000403</v>
      </c>
      <c r="M17" s="54">
        <v>3673</v>
      </c>
      <c r="N17" s="56">
        <f>M17/J17-1</f>
        <v>0.11879378617118497</v>
      </c>
      <c r="O17" s="12">
        <f t="shared" ref="O17:O20" si="12">M17/E17-1</f>
        <v>0.3949867071781239</v>
      </c>
      <c r="P17" s="11">
        <v>3867</v>
      </c>
      <c r="Q17" s="56">
        <f>P17/M17-1</f>
        <v>5.2817860059896526E-2</v>
      </c>
      <c r="R17" s="12">
        <f>P17/F17-1</f>
        <v>0.33161157024793386</v>
      </c>
      <c r="S17" s="11">
        <v>4000</v>
      </c>
      <c r="T17" s="56">
        <f t="shared" ref="T17:T20" si="13">S17/P17-1</f>
        <v>3.4393586759762007E-2</v>
      </c>
      <c r="U17" s="12">
        <f t="shared" si="8"/>
        <v>0.2890750886239124</v>
      </c>
      <c r="V17" s="13">
        <v>4600</v>
      </c>
      <c r="W17" s="61">
        <f>V17/S17-1</f>
        <v>0.14999999999999991</v>
      </c>
      <c r="X17" s="15">
        <f t="shared" ref="X17:X20" si="14">V17/J17-1</f>
        <v>0.40115747791653966</v>
      </c>
    </row>
    <row r="18" spans="3:24">
      <c r="C18" s="11" t="s">
        <v>27</v>
      </c>
      <c r="D18" s="11">
        <v>204</v>
      </c>
      <c r="E18" s="11">
        <v>204</v>
      </c>
      <c r="F18" s="11">
        <v>206</v>
      </c>
      <c r="G18" s="5">
        <f>F18/E18-1</f>
        <v>9.8039215686274161E-3</v>
      </c>
      <c r="H18" s="54">
        <v>194</v>
      </c>
      <c r="I18" s="17">
        <f t="shared" si="10"/>
        <v>-5.8252427184465994E-2</v>
      </c>
      <c r="J18" s="54">
        <v>184</v>
      </c>
      <c r="K18" s="17">
        <f t="shared" si="11"/>
        <v>-5.1546391752577359E-2</v>
      </c>
      <c r="L18" s="22">
        <f>J18/D18-1</f>
        <v>-9.8039215686274495E-2</v>
      </c>
      <c r="M18" s="54">
        <v>182</v>
      </c>
      <c r="N18" s="57">
        <f>M18/J18-1</f>
        <v>-1.0869565217391353E-2</v>
      </c>
      <c r="O18" s="58">
        <f t="shared" si="12"/>
        <v>-0.10784313725490191</v>
      </c>
      <c r="P18" s="11">
        <v>193</v>
      </c>
      <c r="Q18" s="56">
        <f>P18/M18-1</f>
        <v>6.0439560439560447E-2</v>
      </c>
      <c r="R18" s="58">
        <f>P18/F18-1</f>
        <v>-6.3106796116504826E-2</v>
      </c>
      <c r="S18" s="11">
        <v>214</v>
      </c>
      <c r="T18" s="56">
        <f t="shared" si="13"/>
        <v>0.10880829015544036</v>
      </c>
      <c r="U18" s="12">
        <f t="shared" si="8"/>
        <v>0.10309278350515472</v>
      </c>
      <c r="V18" s="13">
        <v>233</v>
      </c>
      <c r="W18" s="61">
        <f>V18/S18-1</f>
        <v>8.8785046728971917E-2</v>
      </c>
      <c r="X18" s="15">
        <f t="shared" si="14"/>
        <v>0.26630434782608692</v>
      </c>
    </row>
    <row r="19" spans="3:24">
      <c r="C19" s="11" t="s">
        <v>28</v>
      </c>
      <c r="D19" s="11">
        <v>2073</v>
      </c>
      <c r="E19" s="11">
        <v>2090</v>
      </c>
      <c r="F19" s="11">
        <v>2108</v>
      </c>
      <c r="G19" s="5">
        <f>F19/E19-1</f>
        <v>8.612440191387627E-3</v>
      </c>
      <c r="H19" s="54">
        <v>2131</v>
      </c>
      <c r="I19" s="7">
        <f t="shared" si="10"/>
        <v>1.0910815939279006E-2</v>
      </c>
      <c r="J19" s="54">
        <v>2163</v>
      </c>
      <c r="K19" s="7">
        <f t="shared" si="11"/>
        <v>1.5016424213984081E-2</v>
      </c>
      <c r="L19" s="55">
        <f>J19/D19-1</f>
        <v>4.3415340086830678E-2</v>
      </c>
      <c r="M19" s="54">
        <v>2187</v>
      </c>
      <c r="N19" s="56">
        <f>M19/J19-1</f>
        <v>1.1095700416088761E-2</v>
      </c>
      <c r="O19" s="10">
        <f t="shared" si="12"/>
        <v>4.6411483253588459E-2</v>
      </c>
      <c r="P19" s="11">
        <v>2213</v>
      </c>
      <c r="Q19" s="56">
        <f>P19/M19-1</f>
        <v>1.1888431641517982E-2</v>
      </c>
      <c r="R19" s="12">
        <f>P19/F19-1</f>
        <v>4.9810246679316883E-2</v>
      </c>
      <c r="S19" s="11">
        <v>2231</v>
      </c>
      <c r="T19" s="56">
        <f t="shared" si="13"/>
        <v>8.1337550835969274E-3</v>
      </c>
      <c r="U19" s="12">
        <f t="shared" si="8"/>
        <v>4.6926325668700031E-2</v>
      </c>
      <c r="V19" s="13">
        <v>2250</v>
      </c>
      <c r="W19" s="61">
        <f>V19/S19-1</f>
        <v>8.5163603765128215E-3</v>
      </c>
      <c r="X19" s="15">
        <f t="shared" si="14"/>
        <v>4.0221914008321757E-2</v>
      </c>
    </row>
    <row r="20" spans="3:24">
      <c r="C20" s="11" t="s">
        <v>29</v>
      </c>
      <c r="D20" s="11">
        <f>ROUND(((D17-D18)/D19),2)</f>
        <v>1.1000000000000001</v>
      </c>
      <c r="E20" s="11">
        <f>ROUND(((E17-E18)/E19),2)</f>
        <v>1.1599999999999999</v>
      </c>
      <c r="F20" s="11">
        <f>ROUND(((F17-F18)/F19),2)</f>
        <v>1.28</v>
      </c>
      <c r="G20" s="5">
        <f>F20/E20-1</f>
        <v>0.10344827586206917</v>
      </c>
      <c r="H20" s="16">
        <f>ROUND(((H17-H18)/H19),2)</f>
        <v>1.37</v>
      </c>
      <c r="I20" s="7">
        <f t="shared" si="10"/>
        <v>7.03125E-2</v>
      </c>
      <c r="J20" s="16">
        <f>ROUND(((J17-J18)/J19),2)</f>
        <v>1.43</v>
      </c>
      <c r="K20" s="7">
        <f t="shared" si="11"/>
        <v>4.3795620437956151E-2</v>
      </c>
      <c r="L20" s="55">
        <f>J20/D20-1</f>
        <v>0.29999999999999982</v>
      </c>
      <c r="M20" s="16">
        <f>ROUND(((M17-M18)/M19),2)</f>
        <v>1.6</v>
      </c>
      <c r="N20" s="56">
        <f>M20/J20-1</f>
        <v>0.11888111888111896</v>
      </c>
      <c r="O20" s="12">
        <f t="shared" si="12"/>
        <v>0.3793103448275863</v>
      </c>
      <c r="P20" s="16">
        <f>ROUND(((P17-P18)/P19),2)</f>
        <v>1.66</v>
      </c>
      <c r="Q20" s="56">
        <f>P20/M20-1</f>
        <v>3.7499999999999867E-2</v>
      </c>
      <c r="R20" s="12">
        <f>P20/F20-1</f>
        <v>0.296875</v>
      </c>
      <c r="S20" s="16">
        <f>ROUND(((S17-S18)/S19),2)</f>
        <v>1.7</v>
      </c>
      <c r="T20" s="56">
        <f t="shared" si="13"/>
        <v>2.4096385542168752E-2</v>
      </c>
      <c r="U20" s="12">
        <f t="shared" si="8"/>
        <v>0.24087591240875894</v>
      </c>
      <c r="V20" s="62">
        <f>ROUND(((V17-V18)/V19),2)</f>
        <v>1.94</v>
      </c>
      <c r="W20" s="61">
        <f>V20/S20-1</f>
        <v>0.14117647058823524</v>
      </c>
      <c r="X20" s="15">
        <f t="shared" si="14"/>
        <v>0.35664335664335667</v>
      </c>
    </row>
    <row r="21" spans="3:24">
      <c r="C21" s="27"/>
      <c r="D21" s="27"/>
      <c r="E21" s="27"/>
      <c r="F21" s="27"/>
      <c r="G21" s="63"/>
      <c r="H21" s="29"/>
      <c r="I21" s="63"/>
      <c r="J21" s="29"/>
      <c r="K21" s="63"/>
      <c r="L21" s="63"/>
      <c r="M21" s="29"/>
      <c r="N21" s="29"/>
      <c r="O21" s="29"/>
      <c r="P21" s="31"/>
      <c r="Q21" s="32"/>
      <c r="R21" s="32"/>
      <c r="S21" s="27"/>
      <c r="T21" s="27"/>
      <c r="U21" s="27"/>
      <c r="V21" s="33"/>
      <c r="W21" s="33"/>
      <c r="X21" s="33"/>
    </row>
    <row r="22" spans="3:24">
      <c r="C22" s="11" t="s">
        <v>30</v>
      </c>
      <c r="D22" s="11">
        <v>2947</v>
      </c>
      <c r="E22" s="11">
        <v>3041</v>
      </c>
      <c r="F22" s="11">
        <v>3256</v>
      </c>
      <c r="G22" s="5">
        <f>F22/E22-1</f>
        <v>7.0700427490956841E-2</v>
      </c>
      <c r="H22" s="16">
        <v>3576</v>
      </c>
      <c r="I22" s="7">
        <f t="shared" ref="I22:I24" si="15">H22/F22-1</f>
        <v>9.8280098280098205E-2</v>
      </c>
      <c r="J22" s="16">
        <v>3809</v>
      </c>
      <c r="K22" s="7">
        <f t="shared" ref="K22:K24" si="16">J22/H22-1</f>
        <v>6.5156599552572692E-2</v>
      </c>
      <c r="L22" s="8">
        <f>J22/D22-1</f>
        <v>0.29250084832032575</v>
      </c>
      <c r="M22" s="16">
        <v>4138</v>
      </c>
      <c r="N22" s="56">
        <f>M22/J22-1</f>
        <v>8.6374376476765491E-2</v>
      </c>
      <c r="O22" s="10">
        <f t="shared" ref="O22:O24" si="17">M22/E22-1</f>
        <v>0.36073659980269657</v>
      </c>
      <c r="P22" s="11">
        <v>4436</v>
      </c>
      <c r="Q22" s="56">
        <f>P22/M22-1</f>
        <v>7.2015466408893225E-2</v>
      </c>
      <c r="R22" s="12">
        <f>P22/F22-1</f>
        <v>0.36240786240786238</v>
      </c>
      <c r="S22" s="11">
        <v>4773</v>
      </c>
      <c r="T22" s="56">
        <f t="shared" ref="T22:T24" si="18">S22/P22-1</f>
        <v>7.5969341749323682E-2</v>
      </c>
      <c r="U22" s="12">
        <f t="shared" si="8"/>
        <v>0.33473154362416113</v>
      </c>
      <c r="V22" s="13">
        <v>5352</v>
      </c>
      <c r="W22" s="61">
        <f>V22/S22-1</f>
        <v>0.12130735386549341</v>
      </c>
      <c r="X22" s="15">
        <f t="shared" ref="X22:X26" si="19">V22/J22-1</f>
        <v>0.40509320031504337</v>
      </c>
    </row>
    <row r="23" spans="3:24">
      <c r="C23" s="11" t="s">
        <v>31</v>
      </c>
      <c r="D23" s="11">
        <v>688</v>
      </c>
      <c r="E23" s="11">
        <v>587</v>
      </c>
      <c r="F23" s="11">
        <v>601</v>
      </c>
      <c r="G23" s="5">
        <f>F23/E23-1</f>
        <v>2.3850085178875657E-2</v>
      </c>
      <c r="H23" s="16">
        <v>685</v>
      </c>
      <c r="I23" s="7">
        <f t="shared" si="15"/>
        <v>0.13976705490848595</v>
      </c>
      <c r="J23" s="16">
        <v>688</v>
      </c>
      <c r="K23" s="7">
        <f t="shared" si="16"/>
        <v>4.3795620437956373E-3</v>
      </c>
      <c r="L23" s="18">
        <f>J23/D23-1</f>
        <v>0</v>
      </c>
      <c r="M23" s="16">
        <v>746</v>
      </c>
      <c r="N23" s="56">
        <f>M23/J23-1</f>
        <v>8.4302325581395277E-2</v>
      </c>
      <c r="O23" s="10">
        <f t="shared" si="17"/>
        <v>0.27086882453151628</v>
      </c>
      <c r="P23" s="11">
        <v>750</v>
      </c>
      <c r="Q23" s="56">
        <f>P23/M23-1</f>
        <v>5.3619302949061698E-3</v>
      </c>
      <c r="R23" s="12">
        <f>P23/F23-1</f>
        <v>0.24792013311148087</v>
      </c>
      <c r="S23" s="11">
        <v>806</v>
      </c>
      <c r="T23" s="56">
        <f t="shared" si="18"/>
        <v>7.4666666666666659E-2</v>
      </c>
      <c r="U23" s="12">
        <f t="shared" si="8"/>
        <v>0.1766423357664233</v>
      </c>
      <c r="V23" s="13">
        <v>943</v>
      </c>
      <c r="W23" s="61">
        <f>V23/S23-1</f>
        <v>0.16997518610421847</v>
      </c>
      <c r="X23" s="15">
        <f t="shared" si="19"/>
        <v>0.37063953488372103</v>
      </c>
    </row>
    <row r="24" spans="3:24">
      <c r="C24" s="11" t="s">
        <v>32</v>
      </c>
      <c r="D24" s="11">
        <f>ROUND((D22/D23),2)</f>
        <v>4.28</v>
      </c>
      <c r="E24" s="11">
        <f>ROUND((E22/E23),2)</f>
        <v>5.18</v>
      </c>
      <c r="F24" s="11">
        <f>ROUND((F22/F23),2)</f>
        <v>5.42</v>
      </c>
      <c r="G24" s="5">
        <f>F24/E24-1</f>
        <v>4.6332046332046462E-2</v>
      </c>
      <c r="H24" s="16">
        <f>ROUND((H22/H23),2)</f>
        <v>5.22</v>
      </c>
      <c r="I24" s="17">
        <f t="shared" si="15"/>
        <v>-3.6900369003690092E-2</v>
      </c>
      <c r="J24" s="16">
        <f>ROUND((J22/J23),2)</f>
        <v>5.54</v>
      </c>
      <c r="K24" s="7">
        <f t="shared" si="16"/>
        <v>6.1302681992337238E-2</v>
      </c>
      <c r="L24" s="55">
        <f>J24/D24-1</f>
        <v>0.29439252336448596</v>
      </c>
      <c r="M24" s="16">
        <f>ROUND((M22/M23),2)</f>
        <v>5.55</v>
      </c>
      <c r="N24" s="23">
        <f>M24/J24-1</f>
        <v>1.8050541516245744E-3</v>
      </c>
      <c r="O24" s="12">
        <f t="shared" si="17"/>
        <v>7.1428571428571397E-2</v>
      </c>
      <c r="P24" s="16">
        <f>ROUND((P22/P23),2)</f>
        <v>5.91</v>
      </c>
      <c r="Q24" s="56">
        <f>P24/M24-1</f>
        <v>6.4864864864864868E-2</v>
      </c>
      <c r="R24" s="12">
        <f>P24/F24-1</f>
        <v>9.0405904059040587E-2</v>
      </c>
      <c r="S24" s="16">
        <f>ROUND((S22/S23),2)</f>
        <v>5.92</v>
      </c>
      <c r="T24" s="56">
        <f t="shared" si="18"/>
        <v>1.6920473773265332E-3</v>
      </c>
      <c r="U24" s="12">
        <f t="shared" si="8"/>
        <v>0.13409961685823757</v>
      </c>
      <c r="V24" s="62">
        <f>ROUND((V22/V23),2)</f>
        <v>5.68</v>
      </c>
      <c r="W24" s="64">
        <f>V24/S24-1</f>
        <v>-4.0540540540540571E-2</v>
      </c>
      <c r="X24" s="15">
        <f t="shared" si="19"/>
        <v>2.5270758122743597E-2</v>
      </c>
    </row>
    <row r="25" spans="3:24">
      <c r="C25" s="65"/>
      <c r="D25" s="65"/>
      <c r="E25" s="65"/>
      <c r="F25" s="65"/>
      <c r="G25" s="66"/>
      <c r="H25" s="67"/>
      <c r="I25" s="66"/>
      <c r="J25" s="67"/>
      <c r="K25" s="66"/>
      <c r="L25" s="63"/>
      <c r="M25" s="29"/>
      <c r="N25" s="29"/>
      <c r="O25" s="29"/>
      <c r="P25" s="31"/>
      <c r="Q25" s="32"/>
      <c r="R25" s="32"/>
      <c r="S25" s="27"/>
      <c r="T25" s="27"/>
      <c r="U25" s="27"/>
      <c r="V25" s="33"/>
      <c r="W25" s="33"/>
      <c r="X25" s="33"/>
    </row>
    <row r="26" spans="3:24">
      <c r="C26" s="11" t="s">
        <v>33</v>
      </c>
      <c r="D26" s="11">
        <v>140</v>
      </c>
      <c r="E26" s="11">
        <v>129</v>
      </c>
      <c r="F26" s="11">
        <v>114</v>
      </c>
      <c r="G26" s="20">
        <f>F26/E26-1</f>
        <v>-0.11627906976744184</v>
      </c>
      <c r="H26" s="16">
        <v>114</v>
      </c>
      <c r="I26" s="7">
        <f>H26/F26-1</f>
        <v>0</v>
      </c>
      <c r="J26" s="16">
        <v>114</v>
      </c>
      <c r="K26" s="7">
        <f>J26/H26-1</f>
        <v>0</v>
      </c>
      <c r="L26" s="22">
        <f>J26/D26-1</f>
        <v>-0.18571428571428572</v>
      </c>
      <c r="M26" s="16">
        <v>132</v>
      </c>
      <c r="N26" s="56">
        <f>M26/J26-1</f>
        <v>0.15789473684210531</v>
      </c>
      <c r="O26" s="12">
        <f>M26/E26-1</f>
        <v>2.3255813953488413E-2</v>
      </c>
      <c r="P26" s="11">
        <v>125</v>
      </c>
      <c r="Q26" s="57">
        <f>P26/M26-1</f>
        <v>-5.3030303030302983E-2</v>
      </c>
      <c r="R26" s="12">
        <f>P26/F26-1</f>
        <v>9.6491228070175517E-2</v>
      </c>
      <c r="S26" s="11">
        <v>141</v>
      </c>
      <c r="T26" s="56">
        <f t="shared" ref="T26" si="20">S26/P26-1</f>
        <v>0.12799999999999989</v>
      </c>
      <c r="U26" s="12">
        <f t="shared" si="8"/>
        <v>0.23684210526315796</v>
      </c>
      <c r="V26" s="13">
        <v>142</v>
      </c>
      <c r="W26" s="61">
        <f>V26/S26-1</f>
        <v>7.0921985815601829E-3</v>
      </c>
      <c r="X26" s="15">
        <f t="shared" si="19"/>
        <v>0.2456140350877194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 park</dc:creator>
  <cp:lastModifiedBy>geo park</cp:lastModifiedBy>
  <dcterms:created xsi:type="dcterms:W3CDTF">2024-11-05T02:01:03Z</dcterms:created>
  <dcterms:modified xsi:type="dcterms:W3CDTF">2024-11-05T02:08:52Z</dcterms:modified>
</cp:coreProperties>
</file>