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13_ncr:1_{0D3334C2-5AD3-4CF2-B4EE-A6C03EF0A51F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1000000}"/>
  </bookViews>
  <sheets>
    <sheet name="산출근거" sheetId="1" state="hidden" r:id="rId1"/>
    <sheet name="기계경비총괄표" sheetId="6" r:id="rId2"/>
    <sheet name="기계경비" sheetId="2" r:id="rId3"/>
  </sheets>
  <definedNames>
    <definedName name="_xlnm.Print_Area" localSheetId="2">기계경비!$A$1:$AD$113</definedName>
    <definedName name="_xlnm.Print_Area" localSheetId="1">기계경비총괄표!$A$1:$I$33</definedName>
    <definedName name="_xlnm.Print_Area" localSheetId="0">산출근거!$A$1:$AC$159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" l="1"/>
  <c r="C4" i="6"/>
  <c r="AB5" i="2" l="1"/>
  <c r="AC5" i="2" s="1"/>
  <c r="E81" i="1" l="1"/>
  <c r="Q80" i="1"/>
  <c r="K80" i="1"/>
  <c r="H80" i="1"/>
  <c r="L77" i="1"/>
  <c r="N80" i="1" s="1"/>
  <c r="AB73" i="1"/>
  <c r="Z73" i="1"/>
  <c r="AA69" i="1"/>
  <c r="AA73" i="1" s="1"/>
  <c r="T80" i="1" l="1"/>
  <c r="AC69" i="1"/>
  <c r="AC73" i="1" s="1"/>
  <c r="I88" i="1" l="1"/>
  <c r="I85" i="1"/>
  <c r="I91" i="1"/>
  <c r="AB16" i="1"/>
  <c r="Z16" i="1"/>
  <c r="AA4" i="2"/>
  <c r="G4" i="6" s="1"/>
  <c r="L20" i="1"/>
  <c r="N23" i="1" s="1"/>
  <c r="Q23" i="1"/>
  <c r="K23" i="1"/>
  <c r="H23" i="1"/>
  <c r="E24" i="1"/>
  <c r="AA12" i="1"/>
  <c r="AA16" i="1" s="1"/>
  <c r="AC12" i="1" l="1"/>
  <c r="AC16" i="1" s="1"/>
  <c r="AB4" i="2"/>
  <c r="H4" i="6" s="1"/>
  <c r="Z4" i="2"/>
  <c r="F4" i="6" s="1"/>
  <c r="E88" i="1"/>
  <c r="O88" i="1" s="1"/>
  <c r="AA88" i="1" s="1"/>
  <c r="AA94" i="1" s="1"/>
  <c r="AA118" i="1" s="1"/>
  <c r="AA63" i="1" s="1"/>
  <c r="E31" i="1"/>
  <c r="T23" i="1"/>
  <c r="I34" i="1" s="1"/>
  <c r="I4" i="6" l="1"/>
  <c r="AC4" i="2"/>
  <c r="AC88" i="1"/>
  <c r="E91" i="1"/>
  <c r="O91" i="1" s="1"/>
  <c r="AB91" i="1" s="1"/>
  <c r="E34" i="1"/>
  <c r="O34" i="1" s="1"/>
  <c r="AB34" i="1" s="1"/>
  <c r="E85" i="1"/>
  <c r="O85" i="1" s="1"/>
  <c r="Z85" i="1" s="1"/>
  <c r="E28" i="1"/>
  <c r="I28" i="1"/>
  <c r="I31" i="1"/>
  <c r="O31" i="1" s="1"/>
  <c r="AA31" i="1" s="1"/>
  <c r="AA37" i="1" l="1"/>
  <c r="AA61" i="1" s="1"/>
  <c r="AA6" i="1" s="1"/>
  <c r="AC31" i="1"/>
  <c r="AC91" i="1"/>
  <c r="AB94" i="1"/>
  <c r="AB118" i="1" s="1"/>
  <c r="AB63" i="1" s="1"/>
  <c r="O28" i="1"/>
  <c r="Z28" i="1" s="1"/>
  <c r="AC28" i="1" s="1"/>
  <c r="AC34" i="1"/>
  <c r="AB37" i="1"/>
  <c r="AB61" i="1" s="1"/>
  <c r="AB6" i="1" s="1"/>
  <c r="AC85" i="1"/>
  <c r="Z94" i="1"/>
  <c r="Z118" i="1" s="1"/>
  <c r="Z63" i="1" s="1"/>
  <c r="AC37" i="1" l="1"/>
  <c r="AC61" i="1" s="1"/>
  <c r="AC6" i="1" s="1"/>
  <c r="Z37" i="1"/>
  <c r="Z61" i="1" s="1"/>
  <c r="Z6" i="1" s="1"/>
  <c r="AC94" i="1"/>
  <c r="AC118" i="1" s="1"/>
  <c r="AC63" i="1" s="1"/>
</calcChain>
</file>

<file path=xl/sharedStrings.xml><?xml version="1.0" encoding="utf-8"?>
<sst xmlns="http://schemas.openxmlformats.org/spreadsheetml/2006/main" count="114" uniqueCount="55">
  <si>
    <t>단 가 산 출</t>
    <phoneticPr fontId="3" type="noConversion"/>
  </si>
  <si>
    <t>산 출 근 거</t>
    <phoneticPr fontId="3" type="noConversion"/>
  </si>
  <si>
    <t>재료비</t>
  </si>
  <si>
    <t>재료비</t>
    <phoneticPr fontId="3" type="noConversion"/>
  </si>
  <si>
    <t>노무비</t>
  </si>
  <si>
    <t>노무비</t>
    <phoneticPr fontId="3" type="noConversion"/>
  </si>
  <si>
    <t>경비</t>
    <phoneticPr fontId="3" type="noConversion"/>
  </si>
  <si>
    <t>합 계</t>
    <phoneticPr fontId="3" type="noConversion"/>
  </si>
  <si>
    <t>1호표</t>
    <phoneticPr fontId="3" type="noConversion"/>
  </si>
  <si>
    <t xml:space="preserve">보통인부 : </t>
    <phoneticPr fontId="3" type="noConversion"/>
  </si>
  <si>
    <t>인</t>
    <phoneticPr fontId="3" type="noConversion"/>
  </si>
  <si>
    <t>X</t>
    <phoneticPr fontId="3" type="noConversion"/>
  </si>
  <si>
    <t>소     계</t>
    <phoneticPr fontId="3" type="noConversion"/>
  </si>
  <si>
    <t>1. 인   력 (10% 적용)</t>
    <phoneticPr fontId="3" type="noConversion"/>
  </si>
  <si>
    <t>구조물 터파기 (인력10%+굴삭기06W 70%) , M3</t>
    <phoneticPr fontId="3" type="noConversion"/>
  </si>
  <si>
    <t xml:space="preserve"> 2. 기계 (백호우 0.6 ㎥):90% </t>
    <phoneticPr fontId="3" type="noConversion"/>
  </si>
  <si>
    <t>=</t>
    <phoneticPr fontId="3" type="noConversion"/>
  </si>
  <si>
    <t>q</t>
    <phoneticPr fontId="3" type="noConversion"/>
  </si>
  <si>
    <t>f</t>
    <phoneticPr fontId="3" type="noConversion"/>
  </si>
  <si>
    <t>E</t>
    <phoneticPr fontId="3" type="noConversion"/>
  </si>
  <si>
    <t>K</t>
    <phoneticPr fontId="3" type="noConversion"/>
  </si>
  <si>
    <t>Cm</t>
    <phoneticPr fontId="3" type="noConversion"/>
  </si>
  <si>
    <t>sec(90도)</t>
    <phoneticPr fontId="3" type="noConversion"/>
  </si>
  <si>
    <t>=</t>
    <phoneticPr fontId="3" type="noConversion"/>
  </si>
  <si>
    <t>M3/hr</t>
    <phoneticPr fontId="3" type="noConversion"/>
  </si>
  <si>
    <t>재료비</t>
    <phoneticPr fontId="3" type="noConversion"/>
  </si>
  <si>
    <t>경  비</t>
    <phoneticPr fontId="3" type="noConversion"/>
  </si>
  <si>
    <t>X</t>
    <phoneticPr fontId="3" type="noConversion"/>
  </si>
  <si>
    <t>X</t>
    <phoneticPr fontId="3" type="noConversion"/>
  </si>
  <si>
    <t>/</t>
    <phoneticPr fontId="3" type="noConversion"/>
  </si>
  <si>
    <t>/</t>
    <phoneticPr fontId="3" type="noConversion"/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</si>
  <si>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</si>
  <si>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</si>
  <si>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</si>
  <si>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</si>
  <si>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</si>
  <si>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</si>
  <si>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</si>
  <si>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￦×</t>
  </si>
  <si>
    <t>×</t>
  </si>
  <si>
    <t>10(-7)</t>
  </si>
  <si>
    <t>노무비</t>
    <phoneticPr fontId="3" type="noConversion"/>
  </si>
  <si>
    <t>총 계</t>
    <phoneticPr fontId="3" type="noConversion"/>
  </si>
  <si>
    <t>단위</t>
  </si>
  <si>
    <t>2호표</t>
    <phoneticPr fontId="3" type="noConversion"/>
  </si>
  <si>
    <t>손료</t>
    <phoneticPr fontId="3" type="noConversion"/>
  </si>
  <si>
    <t>`</t>
    <phoneticPr fontId="3" type="noConversion"/>
  </si>
  <si>
    <t>기계경비총괄표</t>
  </si>
  <si>
    <t>No</t>
  </si>
  <si>
    <t>품     명</t>
  </si>
  <si>
    <t>1</t>
  </si>
  <si>
    <t>hr</t>
  </si>
  <si>
    <t>c</t>
    <phoneticPr fontId="3" type="noConversion"/>
  </si>
  <si>
    <t>유압식압입인발기</t>
    <phoneticPr fontId="3" type="noConversion"/>
  </si>
  <si>
    <t>100~130TON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</si>
</sst>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.##"/>
    <numFmt numFmtId="177" formatCode="#,##0.#######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sz val="11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9"/>
      <color indexed="8"/>
      <name val="굴림체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41" fontId="7" fillId="2" borderId="22" xfId="1" applyFont="1" applyFill="1" applyBorder="1">
      <alignment vertical="center"/>
    </xf>
    <xf numFmtId="41" fontId="7" fillId="2" borderId="23" xfId="1" applyFont="1" applyFill="1" applyBorder="1">
      <alignment vertical="center"/>
    </xf>
    <xf numFmtId="41" fontId="7" fillId="2" borderId="5" xfId="1" applyFont="1" applyFill="1" applyBorder="1">
      <alignment vertical="center"/>
    </xf>
    <xf numFmtId="41" fontId="7" fillId="2" borderId="18" xfId="1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23" xfId="0" applyFont="1" applyFill="1" applyBorder="1">
      <alignment vertical="center"/>
    </xf>
    <xf numFmtId="41" fontId="6" fillId="2" borderId="22" xfId="1" applyFont="1" applyFill="1" applyBorder="1">
      <alignment vertical="center"/>
    </xf>
    <xf numFmtId="41" fontId="6" fillId="2" borderId="23" xfId="1" applyFont="1" applyFill="1" applyBorder="1">
      <alignment vertical="center"/>
    </xf>
    <xf numFmtId="41" fontId="7" fillId="2" borderId="0" xfId="1" applyFont="1" applyFill="1" applyBorder="1">
      <alignment vertical="center"/>
    </xf>
    <xf numFmtId="3" fontId="11" fillId="2" borderId="25" xfId="0" applyNumberFormat="1" applyFont="1" applyFill="1" applyBorder="1" applyAlignment="1">
      <alignment horizontal="right" vertical="center"/>
    </xf>
    <xf numFmtId="3" fontId="11" fillId="2" borderId="24" xfId="0" applyNumberFormat="1" applyFont="1" applyFill="1" applyBorder="1" applyAlignment="1">
      <alignment horizontal="left" vertical="center"/>
    </xf>
    <xf numFmtId="3" fontId="11" fillId="2" borderId="25" xfId="0" applyNumberFormat="1" applyFont="1" applyFill="1" applyBorder="1" applyAlignment="1">
      <alignment horizontal="left" vertical="center"/>
    </xf>
    <xf numFmtId="176" fontId="11" fillId="2" borderId="25" xfId="0" applyNumberFormat="1" applyFont="1" applyFill="1" applyBorder="1">
      <alignment vertical="center"/>
    </xf>
    <xf numFmtId="3" fontId="11" fillId="2" borderId="26" xfId="0" applyNumberFormat="1" applyFont="1" applyFill="1" applyBorder="1" applyAlignment="1">
      <alignment horizontal="left" vertical="center"/>
    </xf>
    <xf numFmtId="3" fontId="11" fillId="2" borderId="27" xfId="0" applyNumberFormat="1" applyFont="1" applyFill="1" applyBorder="1">
      <alignment vertical="center"/>
    </xf>
    <xf numFmtId="3" fontId="9" fillId="3" borderId="29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1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1" fontId="6" fillId="2" borderId="5" xfId="1" applyFont="1" applyFill="1" applyBorder="1">
      <alignment vertical="center"/>
    </xf>
    <xf numFmtId="41" fontId="6" fillId="2" borderId="18" xfId="1" applyFont="1" applyFill="1" applyBorder="1">
      <alignment vertical="center"/>
    </xf>
    <xf numFmtId="41" fontId="6" fillId="2" borderId="22" xfId="0" applyNumberFormat="1" applyFont="1" applyFill="1" applyBorder="1">
      <alignment vertical="center"/>
    </xf>
    <xf numFmtId="41" fontId="7" fillId="2" borderId="19" xfId="0" applyNumberFormat="1" applyFont="1" applyFill="1" applyBorder="1">
      <alignment vertical="center"/>
    </xf>
    <xf numFmtId="0" fontId="12" fillId="2" borderId="0" xfId="0" applyFont="1" applyFill="1">
      <alignment vertical="center"/>
    </xf>
    <xf numFmtId="3" fontId="11" fillId="2" borderId="32" xfId="0" applyNumberFormat="1" applyFont="1" applyFill="1" applyBorder="1">
      <alignment vertical="center"/>
    </xf>
    <xf numFmtId="3" fontId="11" fillId="2" borderId="0" xfId="0" applyNumberFormat="1" applyFont="1" applyFill="1" applyAlignment="1">
      <alignment horizontal="left" vertical="center"/>
    </xf>
    <xf numFmtId="176" fontId="11" fillId="2" borderId="0" xfId="0" applyNumberFormat="1" applyFont="1" applyFill="1">
      <alignment vertical="center"/>
    </xf>
    <xf numFmtId="3" fontId="11" fillId="2" borderId="0" xfId="0" applyNumberFormat="1" applyFont="1" applyFill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10" fillId="2" borderId="24" xfId="0" applyNumberFormat="1" applyFont="1" applyFill="1" applyBorder="1" applyAlignment="1">
      <alignment horizontal="left" vertical="center"/>
    </xf>
    <xf numFmtId="3" fontId="10" fillId="2" borderId="25" xfId="0" applyNumberFormat="1" applyFont="1" applyFill="1" applyBorder="1" applyAlignment="1">
      <alignment horizontal="right" vertical="center"/>
    </xf>
    <xf numFmtId="3" fontId="10" fillId="2" borderId="26" xfId="0" applyNumberFormat="1" applyFont="1" applyFill="1" applyBorder="1">
      <alignment vertical="center"/>
    </xf>
    <xf numFmtId="3" fontId="10" fillId="2" borderId="28" xfId="0" applyNumberFormat="1" applyFont="1" applyFill="1" applyBorder="1">
      <alignment vertical="center"/>
    </xf>
    <xf numFmtId="3" fontId="10" fillId="2" borderId="32" xfId="0" applyNumberFormat="1" applyFont="1" applyFill="1" applyBorder="1">
      <alignment vertical="center"/>
    </xf>
    <xf numFmtId="3" fontId="10" fillId="2" borderId="27" xfId="0" applyNumberFormat="1" applyFont="1" applyFill="1" applyBorder="1">
      <alignment vertical="center"/>
    </xf>
    <xf numFmtId="176" fontId="11" fillId="2" borderId="28" xfId="0" applyNumberFormat="1" applyFont="1" applyFill="1" applyBorder="1">
      <alignment vertical="center"/>
    </xf>
    <xf numFmtId="3" fontId="13" fillId="2" borderId="24" xfId="0" applyNumberFormat="1" applyFont="1" applyFill="1" applyBorder="1" applyAlignment="1">
      <alignment horizontal="left" vertical="center"/>
    </xf>
    <xf numFmtId="3" fontId="10" fillId="2" borderId="25" xfId="0" applyNumberFormat="1" applyFont="1" applyFill="1" applyBorder="1" applyAlignment="1">
      <alignment horizontal="center" vertical="center"/>
    </xf>
    <xf numFmtId="3" fontId="13" fillId="2" borderId="25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left" vertical="center" shrinkToFit="1"/>
    </xf>
    <xf numFmtId="3" fontId="10" fillId="2" borderId="25" xfId="0" applyNumberFormat="1" applyFont="1" applyFill="1" applyBorder="1" applyAlignment="1">
      <alignment horizontal="left" vertical="center"/>
    </xf>
    <xf numFmtId="3" fontId="11" fillId="2" borderId="36" xfId="0" applyNumberFormat="1" applyFont="1" applyFill="1" applyBorder="1" applyAlignment="1">
      <alignment horizontal="left" vertical="center"/>
    </xf>
    <xf numFmtId="3" fontId="11" fillId="2" borderId="37" xfId="0" applyNumberFormat="1" applyFont="1" applyFill="1" applyBorder="1" applyAlignment="1">
      <alignment horizontal="left" vertical="center"/>
    </xf>
    <xf numFmtId="176" fontId="11" fillId="2" borderId="38" xfId="0" applyNumberFormat="1" applyFont="1" applyFill="1" applyBorder="1">
      <alignment vertical="center"/>
    </xf>
    <xf numFmtId="3" fontId="11" fillId="2" borderId="39" xfId="0" applyNumberFormat="1" applyFont="1" applyFill="1" applyBorder="1">
      <alignment vertical="center"/>
    </xf>
    <xf numFmtId="3" fontId="11" fillId="2" borderId="40" xfId="0" applyNumberFormat="1" applyFont="1" applyFill="1" applyBorder="1">
      <alignment vertical="center"/>
    </xf>
    <xf numFmtId="176" fontId="11" fillId="2" borderId="37" xfId="0" applyNumberFormat="1" applyFont="1" applyFill="1" applyBorder="1">
      <alignment vertical="center"/>
    </xf>
    <xf numFmtId="3" fontId="11" fillId="2" borderId="37" xfId="0" applyNumberFormat="1" applyFont="1" applyFill="1" applyBorder="1" applyAlignment="1">
      <alignment horizontal="right" vertical="center"/>
    </xf>
    <xf numFmtId="3" fontId="11" fillId="2" borderId="41" xfId="0" applyNumberFormat="1" applyFont="1" applyFill="1" applyBorder="1" applyAlignment="1">
      <alignment horizontal="left" vertical="center"/>
    </xf>
    <xf numFmtId="0" fontId="0" fillId="0" borderId="0" xfId="0" applyAlignment="1"/>
    <xf numFmtId="3" fontId="14" fillId="0" borderId="46" xfId="0" applyNumberFormat="1" applyFont="1" applyBorder="1" applyAlignment="1">
      <alignment horizontal="center" vertical="center"/>
    </xf>
    <xf numFmtId="3" fontId="14" fillId="0" borderId="47" xfId="0" applyNumberFormat="1" applyFont="1" applyBorder="1" applyAlignment="1">
      <alignment horizontal="center" vertical="center"/>
    </xf>
    <xf numFmtId="41" fontId="14" fillId="0" borderId="47" xfId="1" applyFont="1" applyBorder="1" applyAlignment="1">
      <alignment horizontal="center" vertical="center"/>
    </xf>
    <xf numFmtId="41" fontId="14" fillId="0" borderId="48" xfId="1" applyFont="1" applyBorder="1" applyAlignment="1">
      <alignment horizontal="center" vertical="center"/>
    </xf>
    <xf numFmtId="41" fontId="14" fillId="0" borderId="42" xfId="1" applyFont="1" applyBorder="1" applyAlignment="1">
      <alignment horizontal="center" vertical="center"/>
    </xf>
    <xf numFmtId="3" fontId="0" fillId="0" borderId="0" xfId="0" applyNumberFormat="1" applyAlignment="1"/>
    <xf numFmtId="3" fontId="14" fillId="0" borderId="47" xfId="0" applyNumberFormat="1" applyFont="1" applyBorder="1" applyAlignment="1">
      <alignment horizontal="left" vertical="center"/>
    </xf>
    <xf numFmtId="3" fontId="14" fillId="0" borderId="47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3" fontId="14" fillId="0" borderId="42" xfId="0" applyNumberFormat="1" applyFont="1" applyBorder="1" applyAlignment="1">
      <alignment horizontal="right" vertical="center"/>
    </xf>
    <xf numFmtId="3" fontId="9" fillId="3" borderId="43" xfId="0" applyNumberFormat="1" applyFont="1" applyFill="1" applyBorder="1" applyAlignment="1">
      <alignment horizontal="center" vertical="center"/>
    </xf>
    <xf numFmtId="3" fontId="9" fillId="3" borderId="44" xfId="0" applyNumberFormat="1" applyFont="1" applyFill="1" applyBorder="1" applyAlignment="1">
      <alignment horizontal="center" vertical="center"/>
    </xf>
    <xf numFmtId="3" fontId="9" fillId="3" borderId="45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0" fillId="4" borderId="25" xfId="0" applyNumberFormat="1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1" fontId="7" fillId="2" borderId="0" xfId="0" applyNumberFormat="1" applyFont="1" applyFill="1" applyAlignment="1">
      <alignment horizontal="center" vertical="center" shrinkToFit="1"/>
    </xf>
    <xf numFmtId="9" fontId="7" fillId="2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2" fontId="7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 shrinkToFit="1"/>
    </xf>
    <xf numFmtId="3" fontId="11" fillId="2" borderId="32" xfId="0" applyNumberFormat="1" applyFont="1" applyFill="1" applyBorder="1">
      <alignment vertical="center"/>
    </xf>
    <xf numFmtId="177" fontId="11" fillId="2" borderId="28" xfId="0" applyNumberFormat="1" applyFont="1" applyFill="1" applyBorder="1">
      <alignment vertical="center"/>
    </xf>
    <xf numFmtId="176" fontId="11" fillId="2" borderId="28" xfId="0" applyNumberFormat="1" applyFont="1" applyFill="1" applyBorder="1">
      <alignment vertical="center"/>
    </xf>
    <xf numFmtId="3" fontId="11" fillId="2" borderId="28" xfId="0" applyNumberFormat="1" applyFont="1" applyFill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6569</xdr:colOff>
      <xdr:row>80</xdr:row>
      <xdr:rowOff>124810</xdr:rowOff>
    </xdr:from>
    <xdr:to>
      <xdr:col>2</xdr:col>
      <xdr:colOff>1504293</xdr:colOff>
      <xdr:row>105</xdr:row>
      <xdr:rowOff>183932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52" y="18688707"/>
          <a:ext cx="3422431" cy="5314294"/>
        </a:xfrm>
        <a:prstGeom prst="rect">
          <a:avLst/>
        </a:prstGeom>
      </xdr:spPr>
    </xdr:pic>
    <xdr:clientData/>
  </xdr:twoCellAnchor>
  <xdr:twoCellAnchor editAs="oneCell">
    <xdr:from>
      <xdr:col>26</xdr:col>
      <xdr:colOff>21991</xdr:colOff>
      <xdr:row>81</xdr:row>
      <xdr:rowOff>33130</xdr:rowOff>
    </xdr:from>
    <xdr:to>
      <xdr:col>30</xdr:col>
      <xdr:colOff>571500</xdr:colOff>
      <xdr:row>104</xdr:row>
      <xdr:rowOff>99392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6767" y="18807233"/>
          <a:ext cx="3334750" cy="4901021"/>
        </a:xfrm>
        <a:prstGeom prst="rect">
          <a:avLst/>
        </a:prstGeom>
      </xdr:spPr>
    </xdr:pic>
    <xdr:clientData/>
  </xdr:twoCellAnchor>
  <xdr:twoCellAnchor editAs="oneCell">
    <xdr:from>
      <xdr:col>4</xdr:col>
      <xdr:colOff>74544</xdr:colOff>
      <xdr:row>80</xdr:row>
      <xdr:rowOff>198782</xdr:rowOff>
    </xdr:from>
    <xdr:to>
      <xdr:col>25</xdr:col>
      <xdr:colOff>423841</xdr:colOff>
      <xdr:row>104</xdr:row>
      <xdr:rowOff>182218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68587" y="18950608"/>
          <a:ext cx="3221935" cy="4953001"/>
        </a:xfrm>
        <a:prstGeom prst="rect">
          <a:avLst/>
        </a:prstGeom>
      </xdr:spPr>
    </xdr:pic>
    <xdr:clientData/>
  </xdr:twoCellAnchor>
  <xdr:twoCellAnchor>
    <xdr:from>
      <xdr:col>9</xdr:col>
      <xdr:colOff>124447</xdr:colOff>
      <xdr:row>54</xdr:row>
      <xdr:rowOff>233837</xdr:rowOff>
    </xdr:from>
    <xdr:to>
      <xdr:col>29</xdr:col>
      <xdr:colOff>60046</xdr:colOff>
      <xdr:row>81</xdr:row>
      <xdr:rowOff>26628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7057" y="13043800"/>
          <a:ext cx="4614465" cy="5772633"/>
        </a:xfrm>
        <a:prstGeom prst="rect">
          <a:avLst/>
        </a:prstGeom>
      </xdr:spPr>
    </xdr:pic>
    <xdr:clientData/>
  </xdr:twoCellAnchor>
  <xdr:twoCellAnchor>
    <xdr:from>
      <xdr:col>12</xdr:col>
      <xdr:colOff>7553</xdr:colOff>
      <xdr:row>67</xdr:row>
      <xdr:rowOff>65380</xdr:rowOff>
    </xdr:from>
    <xdr:to>
      <xdr:col>17</xdr:col>
      <xdr:colOff>9918</xdr:colOff>
      <xdr:row>68</xdr:row>
      <xdr:rowOff>210508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828668" y="16243226"/>
          <a:ext cx="625154" cy="357609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41741</xdr:colOff>
      <xdr:row>54</xdr:row>
      <xdr:rowOff>151802</xdr:rowOff>
    </xdr:from>
    <xdr:to>
      <xdr:col>6</xdr:col>
      <xdr:colOff>102577</xdr:colOff>
      <xdr:row>79</xdr:row>
      <xdr:rowOff>7327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41" y="13215706"/>
          <a:ext cx="4075990" cy="5519236"/>
        </a:xfrm>
        <a:prstGeom prst="rect">
          <a:avLst/>
        </a:prstGeom>
      </xdr:spPr>
    </xdr:pic>
    <xdr:clientData/>
  </xdr:twoCellAnchor>
  <xdr:twoCellAnchor>
    <xdr:from>
      <xdr:col>1</xdr:col>
      <xdr:colOff>94834</xdr:colOff>
      <xdr:row>67</xdr:row>
      <xdr:rowOff>59121</xdr:rowOff>
    </xdr:from>
    <xdr:to>
      <xdr:col>2</xdr:col>
      <xdr:colOff>267757</xdr:colOff>
      <xdr:row>67</xdr:row>
      <xdr:rowOff>181909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40817" y="15890328"/>
          <a:ext cx="2097630" cy="122788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294979</xdr:colOff>
      <xdr:row>85</xdr:row>
      <xdr:rowOff>44761</xdr:rowOff>
    </xdr:from>
    <xdr:to>
      <xdr:col>2</xdr:col>
      <xdr:colOff>1372913</xdr:colOff>
      <xdr:row>85</xdr:row>
      <xdr:rowOff>210206</xdr:rowOff>
    </xdr:to>
    <xdr:sp macro="" textlink="">
      <xdr:nvSpPr>
        <xdr:cNvPr id="41" name="직사각형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340962" y="19659692"/>
          <a:ext cx="3002641" cy="165445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88156</xdr:colOff>
      <xdr:row>92</xdr:row>
      <xdr:rowOff>71487</xdr:rowOff>
    </xdr:from>
    <xdr:to>
      <xdr:col>25</xdr:col>
      <xdr:colOff>486104</xdr:colOff>
      <xdr:row>92</xdr:row>
      <xdr:rowOff>183930</xdr:rowOff>
    </xdr:to>
    <xdr:sp macro="" textlink="">
      <xdr:nvSpPr>
        <xdr:cNvPr id="21" name="직사각형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931001" y="21157866"/>
          <a:ext cx="2972982" cy="112443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26</xdr:col>
      <xdr:colOff>141571</xdr:colOff>
      <xdr:row>69</xdr:row>
      <xdr:rowOff>76781</xdr:rowOff>
    </xdr:from>
    <xdr:to>
      <xdr:col>26</xdr:col>
      <xdr:colOff>578069</xdr:colOff>
      <xdr:row>70</xdr:row>
      <xdr:rowOff>45982</xdr:rowOff>
    </xdr:to>
    <xdr:sp macro="" textlink="">
      <xdr:nvSpPr>
        <xdr:cNvPr id="25" name="직사각형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7216347" y="16328402"/>
          <a:ext cx="436498" cy="179408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1642688</xdr:colOff>
      <xdr:row>54</xdr:row>
      <xdr:rowOff>196660</xdr:rowOff>
    </xdr:from>
    <xdr:to>
      <xdr:col>2</xdr:col>
      <xdr:colOff>263769</xdr:colOff>
      <xdr:row>56</xdr:row>
      <xdr:rowOff>54428</xdr:rowOff>
    </xdr:to>
    <xdr:sp macro="" textlink="">
      <xdr:nvSpPr>
        <xdr:cNvPr id="29" name="직사각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691674" y="13139774"/>
          <a:ext cx="547852" cy="336740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843643</xdr:colOff>
      <xdr:row>26</xdr:row>
      <xdr:rowOff>27214</xdr:rowOff>
    </xdr:from>
    <xdr:to>
      <xdr:col>29</xdr:col>
      <xdr:colOff>230383</xdr:colOff>
      <xdr:row>52</xdr:row>
      <xdr:rowOff>204108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626" y="6188904"/>
          <a:ext cx="8596429" cy="6325445"/>
        </a:xfrm>
        <a:prstGeom prst="rect">
          <a:avLst/>
        </a:prstGeom>
      </xdr:spPr>
    </xdr:pic>
    <xdr:clientData/>
  </xdr:twoCellAnchor>
  <xdr:twoCellAnchor>
    <xdr:from>
      <xdr:col>2</xdr:col>
      <xdr:colOff>109796</xdr:colOff>
      <xdr:row>41</xdr:row>
      <xdr:rowOff>88212</xdr:rowOff>
    </xdr:from>
    <xdr:to>
      <xdr:col>2</xdr:col>
      <xdr:colOff>1267810</xdr:colOff>
      <xdr:row>42</xdr:row>
      <xdr:rowOff>13138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80486" y="9797143"/>
          <a:ext cx="1158014" cy="161409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29</xdr:col>
      <xdr:colOff>32845</xdr:colOff>
      <xdr:row>94</xdr:row>
      <xdr:rowOff>158198</xdr:rowOff>
    </xdr:from>
    <xdr:to>
      <xdr:col>29</xdr:col>
      <xdr:colOff>354724</xdr:colOff>
      <xdr:row>95</xdr:row>
      <xdr:rowOff>59120</xdr:rowOff>
    </xdr:to>
    <xdr:sp macro="" textlink="">
      <xdr:nvSpPr>
        <xdr:cNvPr id="22" name="직사각형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124293" y="21664991"/>
          <a:ext cx="321879" cy="111129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29</xdr:col>
      <xdr:colOff>661147</xdr:colOff>
      <xdr:row>54</xdr:row>
      <xdr:rowOff>44824</xdr:rowOff>
    </xdr:from>
    <xdr:to>
      <xdr:col>35</xdr:col>
      <xdr:colOff>493059</xdr:colOff>
      <xdr:row>80</xdr:row>
      <xdr:rowOff>210206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71529" y="12774706"/>
          <a:ext cx="4022912" cy="5972735"/>
        </a:xfrm>
        <a:prstGeom prst="rect">
          <a:avLst/>
        </a:prstGeom>
      </xdr:spPr>
    </xdr:pic>
    <xdr:clientData/>
  </xdr:twoCellAnchor>
  <xdr:twoCellAnchor>
    <xdr:from>
      <xdr:col>30</xdr:col>
      <xdr:colOff>78200</xdr:colOff>
      <xdr:row>60</xdr:row>
      <xdr:rowOff>41490</xdr:rowOff>
    </xdr:from>
    <xdr:to>
      <xdr:col>35</xdr:col>
      <xdr:colOff>175845</xdr:colOff>
      <xdr:row>60</xdr:row>
      <xdr:rowOff>195068</xdr:rowOff>
    </xdr:to>
    <xdr:sp macro="" textlink="">
      <xdr:nvSpPr>
        <xdr:cNvPr id="23" name="직사각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917939" y="14453229"/>
          <a:ext cx="3534928" cy="153578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/>
            <a:t>0</a:t>
          </a:r>
          <a:endParaRPr lang="ko-KR" altLang="en-US" sz="1100"/>
        </a:p>
      </xdr:txBody>
    </xdr:sp>
    <xdr:clientData/>
  </xdr:twoCellAnchor>
  <xdr:twoCellAnchor editAs="oneCell">
    <xdr:from>
      <xdr:col>0</xdr:col>
      <xdr:colOff>0</xdr:colOff>
      <xdr:row>8</xdr:row>
      <xdr:rowOff>85725</xdr:rowOff>
    </xdr:from>
    <xdr:to>
      <xdr:col>3</xdr:col>
      <xdr:colOff>139212</xdr:colOff>
      <xdr:row>24</xdr:row>
      <xdr:rowOff>191843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3A4F94D-DE27-4862-F02D-914804F46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000250"/>
          <a:ext cx="3682512" cy="3916118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16</xdr:row>
      <xdr:rowOff>95250</xdr:rowOff>
    </xdr:from>
    <xdr:to>
      <xdr:col>2</xdr:col>
      <xdr:colOff>1543050</xdr:colOff>
      <xdr:row>19</xdr:row>
      <xdr:rowOff>161925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B0B15E48-3BEE-7EEC-BB3A-66F5FA8760CD}"/>
            </a:ext>
          </a:extLst>
        </xdr:cNvPr>
        <xdr:cNvSpPr/>
      </xdr:nvSpPr>
      <xdr:spPr>
        <a:xfrm>
          <a:off x="161925" y="3914775"/>
          <a:ext cx="3352800" cy="7810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</xdr:col>
      <xdr:colOff>65689</xdr:colOff>
      <xdr:row>8</xdr:row>
      <xdr:rowOff>26276</xdr:rowOff>
    </xdr:from>
    <xdr:to>
      <xdr:col>25</xdr:col>
      <xdr:colOff>190501</xdr:colOff>
      <xdr:row>26</xdr:row>
      <xdr:rowOff>145272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9AB3C992-762A-3A99-743D-CC1780E8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57448" y="1931276"/>
          <a:ext cx="3015156" cy="4375686"/>
        </a:xfrm>
        <a:prstGeom prst="rect">
          <a:avLst/>
        </a:prstGeom>
      </xdr:spPr>
    </xdr:pic>
    <xdr:clientData/>
  </xdr:twoCellAnchor>
  <xdr:twoCellAnchor>
    <xdr:from>
      <xdr:col>5</xdr:col>
      <xdr:colOff>109374</xdr:colOff>
      <xdr:row>10</xdr:row>
      <xdr:rowOff>78499</xdr:rowOff>
    </xdr:from>
    <xdr:to>
      <xdr:col>25</xdr:col>
      <xdr:colOff>137949</xdr:colOff>
      <xdr:row>10</xdr:row>
      <xdr:rowOff>216774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1A699370-B9D5-4F2D-8A92-21EF3881C230}"/>
            </a:ext>
          </a:extLst>
        </xdr:cNvPr>
        <xdr:cNvSpPr/>
      </xdr:nvSpPr>
      <xdr:spPr>
        <a:xfrm>
          <a:off x="3952219" y="2456465"/>
          <a:ext cx="2767833" cy="1382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8"/>
  <sheetViews>
    <sheetView workbookViewId="0">
      <selection sqref="A1:AC2"/>
    </sheetView>
  </sheetViews>
  <sheetFormatPr defaultRowHeight="16.5" x14ac:dyDescent="0.3"/>
  <cols>
    <col min="1" max="25" width="4.625" style="1" customWidth="1"/>
    <col min="26" max="29" width="15" style="1" customWidth="1"/>
    <col min="30" max="140" width="9" style="1"/>
    <col min="141" max="141" width="0.625" style="1" customWidth="1"/>
    <col min="142" max="281" width="0.75" style="1" customWidth="1"/>
    <col min="282" max="282" width="11.75" style="1" customWidth="1"/>
    <col min="283" max="283" width="12.375" style="1" customWidth="1"/>
    <col min="284" max="284" width="11.75" style="1" customWidth="1"/>
    <col min="285" max="285" width="14" style="1" customWidth="1"/>
    <col min="286" max="396" width="9" style="1"/>
    <col min="397" max="397" width="0.625" style="1" customWidth="1"/>
    <col min="398" max="537" width="0.75" style="1" customWidth="1"/>
    <col min="538" max="538" width="11.75" style="1" customWidth="1"/>
    <col min="539" max="539" width="12.375" style="1" customWidth="1"/>
    <col min="540" max="540" width="11.75" style="1" customWidth="1"/>
    <col min="541" max="541" width="14" style="1" customWidth="1"/>
    <col min="542" max="652" width="9" style="1"/>
    <col min="653" max="653" width="0.625" style="1" customWidth="1"/>
    <col min="654" max="793" width="0.75" style="1" customWidth="1"/>
    <col min="794" max="794" width="11.75" style="1" customWidth="1"/>
    <col min="795" max="795" width="12.375" style="1" customWidth="1"/>
    <col min="796" max="796" width="11.75" style="1" customWidth="1"/>
    <col min="797" max="797" width="14" style="1" customWidth="1"/>
    <col min="798" max="908" width="9" style="1"/>
    <col min="909" max="909" width="0.625" style="1" customWidth="1"/>
    <col min="910" max="1049" width="0.75" style="1" customWidth="1"/>
    <col min="1050" max="1050" width="11.75" style="1" customWidth="1"/>
    <col min="1051" max="1051" width="12.375" style="1" customWidth="1"/>
    <col min="1052" max="1052" width="11.75" style="1" customWidth="1"/>
    <col min="1053" max="1053" width="14" style="1" customWidth="1"/>
    <col min="1054" max="1164" width="9" style="1"/>
    <col min="1165" max="1165" width="0.625" style="1" customWidth="1"/>
    <col min="1166" max="1305" width="0.75" style="1" customWidth="1"/>
    <col min="1306" max="1306" width="11.75" style="1" customWidth="1"/>
    <col min="1307" max="1307" width="12.375" style="1" customWidth="1"/>
    <col min="1308" max="1308" width="11.75" style="1" customWidth="1"/>
    <col min="1309" max="1309" width="14" style="1" customWidth="1"/>
    <col min="1310" max="1420" width="9" style="1"/>
    <col min="1421" max="1421" width="0.625" style="1" customWidth="1"/>
    <col min="1422" max="1561" width="0.75" style="1" customWidth="1"/>
    <col min="1562" max="1562" width="11.75" style="1" customWidth="1"/>
    <col min="1563" max="1563" width="12.375" style="1" customWidth="1"/>
    <col min="1564" max="1564" width="11.75" style="1" customWidth="1"/>
    <col min="1565" max="1565" width="14" style="1" customWidth="1"/>
    <col min="1566" max="1676" width="9" style="1"/>
    <col min="1677" max="1677" width="0.625" style="1" customWidth="1"/>
    <col min="1678" max="1817" width="0.75" style="1" customWidth="1"/>
    <col min="1818" max="1818" width="11.75" style="1" customWidth="1"/>
    <col min="1819" max="1819" width="12.375" style="1" customWidth="1"/>
    <col min="1820" max="1820" width="11.75" style="1" customWidth="1"/>
    <col min="1821" max="1821" width="14" style="1" customWidth="1"/>
    <col min="1822" max="1932" width="9" style="1"/>
    <col min="1933" max="1933" width="0.625" style="1" customWidth="1"/>
    <col min="1934" max="2073" width="0.75" style="1" customWidth="1"/>
    <col min="2074" max="2074" width="11.75" style="1" customWidth="1"/>
    <col min="2075" max="2075" width="12.375" style="1" customWidth="1"/>
    <col min="2076" max="2076" width="11.75" style="1" customWidth="1"/>
    <col min="2077" max="2077" width="14" style="1" customWidth="1"/>
    <col min="2078" max="2188" width="9" style="1"/>
    <col min="2189" max="2189" width="0.625" style="1" customWidth="1"/>
    <col min="2190" max="2329" width="0.75" style="1" customWidth="1"/>
    <col min="2330" max="2330" width="11.75" style="1" customWidth="1"/>
    <col min="2331" max="2331" width="12.375" style="1" customWidth="1"/>
    <col min="2332" max="2332" width="11.75" style="1" customWidth="1"/>
    <col min="2333" max="2333" width="14" style="1" customWidth="1"/>
    <col min="2334" max="2444" width="9" style="1"/>
    <col min="2445" max="2445" width="0.625" style="1" customWidth="1"/>
    <col min="2446" max="2585" width="0.75" style="1" customWidth="1"/>
    <col min="2586" max="2586" width="11.75" style="1" customWidth="1"/>
    <col min="2587" max="2587" width="12.375" style="1" customWidth="1"/>
    <col min="2588" max="2588" width="11.75" style="1" customWidth="1"/>
    <col min="2589" max="2589" width="14" style="1" customWidth="1"/>
    <col min="2590" max="2700" width="9" style="1"/>
    <col min="2701" max="2701" width="0.625" style="1" customWidth="1"/>
    <col min="2702" max="2841" width="0.75" style="1" customWidth="1"/>
    <col min="2842" max="2842" width="11.75" style="1" customWidth="1"/>
    <col min="2843" max="2843" width="12.375" style="1" customWidth="1"/>
    <col min="2844" max="2844" width="11.75" style="1" customWidth="1"/>
    <col min="2845" max="2845" width="14" style="1" customWidth="1"/>
    <col min="2846" max="2956" width="9" style="1"/>
    <col min="2957" max="2957" width="0.625" style="1" customWidth="1"/>
    <col min="2958" max="3097" width="0.75" style="1" customWidth="1"/>
    <col min="3098" max="3098" width="11.75" style="1" customWidth="1"/>
    <col min="3099" max="3099" width="12.375" style="1" customWidth="1"/>
    <col min="3100" max="3100" width="11.75" style="1" customWidth="1"/>
    <col min="3101" max="3101" width="14" style="1" customWidth="1"/>
    <col min="3102" max="3212" width="9" style="1"/>
    <col min="3213" max="3213" width="0.625" style="1" customWidth="1"/>
    <col min="3214" max="3353" width="0.75" style="1" customWidth="1"/>
    <col min="3354" max="3354" width="11.75" style="1" customWidth="1"/>
    <col min="3355" max="3355" width="12.375" style="1" customWidth="1"/>
    <col min="3356" max="3356" width="11.75" style="1" customWidth="1"/>
    <col min="3357" max="3357" width="14" style="1" customWidth="1"/>
    <col min="3358" max="3468" width="9" style="1"/>
    <col min="3469" max="3469" width="0.625" style="1" customWidth="1"/>
    <col min="3470" max="3609" width="0.75" style="1" customWidth="1"/>
    <col min="3610" max="3610" width="11.75" style="1" customWidth="1"/>
    <col min="3611" max="3611" width="12.375" style="1" customWidth="1"/>
    <col min="3612" max="3612" width="11.75" style="1" customWidth="1"/>
    <col min="3613" max="3613" width="14" style="1" customWidth="1"/>
    <col min="3614" max="3724" width="9" style="1"/>
    <col min="3725" max="3725" width="0.625" style="1" customWidth="1"/>
    <col min="3726" max="3865" width="0.75" style="1" customWidth="1"/>
    <col min="3866" max="3866" width="11.75" style="1" customWidth="1"/>
    <col min="3867" max="3867" width="12.375" style="1" customWidth="1"/>
    <col min="3868" max="3868" width="11.75" style="1" customWidth="1"/>
    <col min="3869" max="3869" width="14" style="1" customWidth="1"/>
    <col min="3870" max="3980" width="9" style="1"/>
    <col min="3981" max="3981" width="0.625" style="1" customWidth="1"/>
    <col min="3982" max="4121" width="0.75" style="1" customWidth="1"/>
    <col min="4122" max="4122" width="11.75" style="1" customWidth="1"/>
    <col min="4123" max="4123" width="12.375" style="1" customWidth="1"/>
    <col min="4124" max="4124" width="11.75" style="1" customWidth="1"/>
    <col min="4125" max="4125" width="14" style="1" customWidth="1"/>
    <col min="4126" max="4236" width="9" style="1"/>
    <col min="4237" max="4237" width="0.625" style="1" customWidth="1"/>
    <col min="4238" max="4377" width="0.75" style="1" customWidth="1"/>
    <col min="4378" max="4378" width="11.75" style="1" customWidth="1"/>
    <col min="4379" max="4379" width="12.375" style="1" customWidth="1"/>
    <col min="4380" max="4380" width="11.75" style="1" customWidth="1"/>
    <col min="4381" max="4381" width="14" style="1" customWidth="1"/>
    <col min="4382" max="4492" width="9" style="1"/>
    <col min="4493" max="4493" width="0.625" style="1" customWidth="1"/>
    <col min="4494" max="4633" width="0.75" style="1" customWidth="1"/>
    <col min="4634" max="4634" width="11.75" style="1" customWidth="1"/>
    <col min="4635" max="4635" width="12.375" style="1" customWidth="1"/>
    <col min="4636" max="4636" width="11.75" style="1" customWidth="1"/>
    <col min="4637" max="4637" width="14" style="1" customWidth="1"/>
    <col min="4638" max="4748" width="9" style="1"/>
    <col min="4749" max="4749" width="0.625" style="1" customWidth="1"/>
    <col min="4750" max="4889" width="0.75" style="1" customWidth="1"/>
    <col min="4890" max="4890" width="11.75" style="1" customWidth="1"/>
    <col min="4891" max="4891" width="12.375" style="1" customWidth="1"/>
    <col min="4892" max="4892" width="11.75" style="1" customWidth="1"/>
    <col min="4893" max="4893" width="14" style="1" customWidth="1"/>
    <col min="4894" max="5004" width="9" style="1"/>
    <col min="5005" max="5005" width="0.625" style="1" customWidth="1"/>
    <col min="5006" max="5145" width="0.75" style="1" customWidth="1"/>
    <col min="5146" max="5146" width="11.75" style="1" customWidth="1"/>
    <col min="5147" max="5147" width="12.375" style="1" customWidth="1"/>
    <col min="5148" max="5148" width="11.75" style="1" customWidth="1"/>
    <col min="5149" max="5149" width="14" style="1" customWidth="1"/>
    <col min="5150" max="5260" width="9" style="1"/>
    <col min="5261" max="5261" width="0.625" style="1" customWidth="1"/>
    <col min="5262" max="5401" width="0.75" style="1" customWidth="1"/>
    <col min="5402" max="5402" width="11.75" style="1" customWidth="1"/>
    <col min="5403" max="5403" width="12.375" style="1" customWidth="1"/>
    <col min="5404" max="5404" width="11.75" style="1" customWidth="1"/>
    <col min="5405" max="5405" width="14" style="1" customWidth="1"/>
    <col min="5406" max="5516" width="9" style="1"/>
    <col min="5517" max="5517" width="0.625" style="1" customWidth="1"/>
    <col min="5518" max="5657" width="0.75" style="1" customWidth="1"/>
    <col min="5658" max="5658" width="11.75" style="1" customWidth="1"/>
    <col min="5659" max="5659" width="12.375" style="1" customWidth="1"/>
    <col min="5660" max="5660" width="11.75" style="1" customWidth="1"/>
    <col min="5661" max="5661" width="14" style="1" customWidth="1"/>
    <col min="5662" max="5772" width="9" style="1"/>
    <col min="5773" max="5773" width="0.625" style="1" customWidth="1"/>
    <col min="5774" max="5913" width="0.75" style="1" customWidth="1"/>
    <col min="5914" max="5914" width="11.75" style="1" customWidth="1"/>
    <col min="5915" max="5915" width="12.375" style="1" customWidth="1"/>
    <col min="5916" max="5916" width="11.75" style="1" customWidth="1"/>
    <col min="5917" max="5917" width="14" style="1" customWidth="1"/>
    <col min="5918" max="6028" width="9" style="1"/>
    <col min="6029" max="6029" width="0.625" style="1" customWidth="1"/>
    <col min="6030" max="6169" width="0.75" style="1" customWidth="1"/>
    <col min="6170" max="6170" width="11.75" style="1" customWidth="1"/>
    <col min="6171" max="6171" width="12.375" style="1" customWidth="1"/>
    <col min="6172" max="6172" width="11.75" style="1" customWidth="1"/>
    <col min="6173" max="6173" width="14" style="1" customWidth="1"/>
    <col min="6174" max="6284" width="9" style="1"/>
    <col min="6285" max="6285" width="0.625" style="1" customWidth="1"/>
    <col min="6286" max="6425" width="0.75" style="1" customWidth="1"/>
    <col min="6426" max="6426" width="11.75" style="1" customWidth="1"/>
    <col min="6427" max="6427" width="12.375" style="1" customWidth="1"/>
    <col min="6428" max="6428" width="11.75" style="1" customWidth="1"/>
    <col min="6429" max="6429" width="14" style="1" customWidth="1"/>
    <col min="6430" max="6540" width="9" style="1"/>
    <col min="6541" max="6541" width="0.625" style="1" customWidth="1"/>
    <col min="6542" max="6681" width="0.75" style="1" customWidth="1"/>
    <col min="6682" max="6682" width="11.75" style="1" customWidth="1"/>
    <col min="6683" max="6683" width="12.375" style="1" customWidth="1"/>
    <col min="6684" max="6684" width="11.75" style="1" customWidth="1"/>
    <col min="6685" max="6685" width="14" style="1" customWidth="1"/>
    <col min="6686" max="6796" width="9" style="1"/>
    <col min="6797" max="6797" width="0.625" style="1" customWidth="1"/>
    <col min="6798" max="6937" width="0.75" style="1" customWidth="1"/>
    <col min="6938" max="6938" width="11.75" style="1" customWidth="1"/>
    <col min="6939" max="6939" width="12.375" style="1" customWidth="1"/>
    <col min="6940" max="6940" width="11.75" style="1" customWidth="1"/>
    <col min="6941" max="6941" width="14" style="1" customWidth="1"/>
    <col min="6942" max="7052" width="9" style="1"/>
    <col min="7053" max="7053" width="0.625" style="1" customWidth="1"/>
    <col min="7054" max="7193" width="0.75" style="1" customWidth="1"/>
    <col min="7194" max="7194" width="11.75" style="1" customWidth="1"/>
    <col min="7195" max="7195" width="12.375" style="1" customWidth="1"/>
    <col min="7196" max="7196" width="11.75" style="1" customWidth="1"/>
    <col min="7197" max="7197" width="14" style="1" customWidth="1"/>
    <col min="7198" max="7308" width="9" style="1"/>
    <col min="7309" max="7309" width="0.625" style="1" customWidth="1"/>
    <col min="7310" max="7449" width="0.75" style="1" customWidth="1"/>
    <col min="7450" max="7450" width="11.75" style="1" customWidth="1"/>
    <col min="7451" max="7451" width="12.375" style="1" customWidth="1"/>
    <col min="7452" max="7452" width="11.75" style="1" customWidth="1"/>
    <col min="7453" max="7453" width="14" style="1" customWidth="1"/>
    <col min="7454" max="7564" width="9" style="1"/>
    <col min="7565" max="7565" width="0.625" style="1" customWidth="1"/>
    <col min="7566" max="7705" width="0.75" style="1" customWidth="1"/>
    <col min="7706" max="7706" width="11.75" style="1" customWidth="1"/>
    <col min="7707" max="7707" width="12.375" style="1" customWidth="1"/>
    <col min="7708" max="7708" width="11.75" style="1" customWidth="1"/>
    <col min="7709" max="7709" width="14" style="1" customWidth="1"/>
    <col min="7710" max="7820" width="9" style="1"/>
    <col min="7821" max="7821" width="0.625" style="1" customWidth="1"/>
    <col min="7822" max="7961" width="0.75" style="1" customWidth="1"/>
    <col min="7962" max="7962" width="11.75" style="1" customWidth="1"/>
    <col min="7963" max="7963" width="12.375" style="1" customWidth="1"/>
    <col min="7964" max="7964" width="11.75" style="1" customWidth="1"/>
    <col min="7965" max="7965" width="14" style="1" customWidth="1"/>
    <col min="7966" max="8076" width="9" style="1"/>
    <col min="8077" max="8077" width="0.625" style="1" customWidth="1"/>
    <col min="8078" max="8217" width="0.75" style="1" customWidth="1"/>
    <col min="8218" max="8218" width="11.75" style="1" customWidth="1"/>
    <col min="8219" max="8219" width="12.375" style="1" customWidth="1"/>
    <col min="8220" max="8220" width="11.75" style="1" customWidth="1"/>
    <col min="8221" max="8221" width="14" style="1" customWidth="1"/>
    <col min="8222" max="8332" width="9" style="1"/>
    <col min="8333" max="8333" width="0.625" style="1" customWidth="1"/>
    <col min="8334" max="8473" width="0.75" style="1" customWidth="1"/>
    <col min="8474" max="8474" width="11.75" style="1" customWidth="1"/>
    <col min="8475" max="8475" width="12.375" style="1" customWidth="1"/>
    <col min="8476" max="8476" width="11.75" style="1" customWidth="1"/>
    <col min="8477" max="8477" width="14" style="1" customWidth="1"/>
    <col min="8478" max="8588" width="9" style="1"/>
    <col min="8589" max="8589" width="0.625" style="1" customWidth="1"/>
    <col min="8590" max="8729" width="0.75" style="1" customWidth="1"/>
    <col min="8730" max="8730" width="11.75" style="1" customWidth="1"/>
    <col min="8731" max="8731" width="12.375" style="1" customWidth="1"/>
    <col min="8732" max="8732" width="11.75" style="1" customWidth="1"/>
    <col min="8733" max="8733" width="14" style="1" customWidth="1"/>
    <col min="8734" max="8844" width="9" style="1"/>
    <col min="8845" max="8845" width="0.625" style="1" customWidth="1"/>
    <col min="8846" max="8985" width="0.75" style="1" customWidth="1"/>
    <col min="8986" max="8986" width="11.75" style="1" customWidth="1"/>
    <col min="8987" max="8987" width="12.375" style="1" customWidth="1"/>
    <col min="8988" max="8988" width="11.75" style="1" customWidth="1"/>
    <col min="8989" max="8989" width="14" style="1" customWidth="1"/>
    <col min="8990" max="9100" width="9" style="1"/>
    <col min="9101" max="9101" width="0.625" style="1" customWidth="1"/>
    <col min="9102" max="9241" width="0.75" style="1" customWidth="1"/>
    <col min="9242" max="9242" width="11.75" style="1" customWidth="1"/>
    <col min="9243" max="9243" width="12.375" style="1" customWidth="1"/>
    <col min="9244" max="9244" width="11.75" style="1" customWidth="1"/>
    <col min="9245" max="9245" width="14" style="1" customWidth="1"/>
    <col min="9246" max="9356" width="9" style="1"/>
    <col min="9357" max="9357" width="0.625" style="1" customWidth="1"/>
    <col min="9358" max="9497" width="0.75" style="1" customWidth="1"/>
    <col min="9498" max="9498" width="11.75" style="1" customWidth="1"/>
    <col min="9499" max="9499" width="12.375" style="1" customWidth="1"/>
    <col min="9500" max="9500" width="11.75" style="1" customWidth="1"/>
    <col min="9501" max="9501" width="14" style="1" customWidth="1"/>
    <col min="9502" max="9612" width="9" style="1"/>
    <col min="9613" max="9613" width="0.625" style="1" customWidth="1"/>
    <col min="9614" max="9753" width="0.75" style="1" customWidth="1"/>
    <col min="9754" max="9754" width="11.75" style="1" customWidth="1"/>
    <col min="9755" max="9755" width="12.375" style="1" customWidth="1"/>
    <col min="9756" max="9756" width="11.75" style="1" customWidth="1"/>
    <col min="9757" max="9757" width="14" style="1" customWidth="1"/>
    <col min="9758" max="9868" width="9" style="1"/>
    <col min="9869" max="9869" width="0.625" style="1" customWidth="1"/>
    <col min="9870" max="10009" width="0.75" style="1" customWidth="1"/>
    <col min="10010" max="10010" width="11.75" style="1" customWidth="1"/>
    <col min="10011" max="10011" width="12.375" style="1" customWidth="1"/>
    <col min="10012" max="10012" width="11.75" style="1" customWidth="1"/>
    <col min="10013" max="10013" width="14" style="1" customWidth="1"/>
    <col min="10014" max="10124" width="9" style="1"/>
    <col min="10125" max="10125" width="0.625" style="1" customWidth="1"/>
    <col min="10126" max="10265" width="0.75" style="1" customWidth="1"/>
    <col min="10266" max="10266" width="11.75" style="1" customWidth="1"/>
    <col min="10267" max="10267" width="12.375" style="1" customWidth="1"/>
    <col min="10268" max="10268" width="11.75" style="1" customWidth="1"/>
    <col min="10269" max="10269" width="14" style="1" customWidth="1"/>
    <col min="10270" max="10380" width="9" style="1"/>
    <col min="10381" max="10381" width="0.625" style="1" customWidth="1"/>
    <col min="10382" max="10521" width="0.75" style="1" customWidth="1"/>
    <col min="10522" max="10522" width="11.75" style="1" customWidth="1"/>
    <col min="10523" max="10523" width="12.375" style="1" customWidth="1"/>
    <col min="10524" max="10524" width="11.75" style="1" customWidth="1"/>
    <col min="10525" max="10525" width="14" style="1" customWidth="1"/>
    <col min="10526" max="10636" width="9" style="1"/>
    <col min="10637" max="10637" width="0.625" style="1" customWidth="1"/>
    <col min="10638" max="10777" width="0.75" style="1" customWidth="1"/>
    <col min="10778" max="10778" width="11.75" style="1" customWidth="1"/>
    <col min="10779" max="10779" width="12.375" style="1" customWidth="1"/>
    <col min="10780" max="10780" width="11.75" style="1" customWidth="1"/>
    <col min="10781" max="10781" width="14" style="1" customWidth="1"/>
    <col min="10782" max="10892" width="9" style="1"/>
    <col min="10893" max="10893" width="0.625" style="1" customWidth="1"/>
    <col min="10894" max="11033" width="0.75" style="1" customWidth="1"/>
    <col min="11034" max="11034" width="11.75" style="1" customWidth="1"/>
    <col min="11035" max="11035" width="12.375" style="1" customWidth="1"/>
    <col min="11036" max="11036" width="11.75" style="1" customWidth="1"/>
    <col min="11037" max="11037" width="14" style="1" customWidth="1"/>
    <col min="11038" max="11148" width="9" style="1"/>
    <col min="11149" max="11149" width="0.625" style="1" customWidth="1"/>
    <col min="11150" max="11289" width="0.75" style="1" customWidth="1"/>
    <col min="11290" max="11290" width="11.75" style="1" customWidth="1"/>
    <col min="11291" max="11291" width="12.375" style="1" customWidth="1"/>
    <col min="11292" max="11292" width="11.75" style="1" customWidth="1"/>
    <col min="11293" max="11293" width="14" style="1" customWidth="1"/>
    <col min="11294" max="11404" width="9" style="1"/>
    <col min="11405" max="11405" width="0.625" style="1" customWidth="1"/>
    <col min="11406" max="11545" width="0.75" style="1" customWidth="1"/>
    <col min="11546" max="11546" width="11.75" style="1" customWidth="1"/>
    <col min="11547" max="11547" width="12.375" style="1" customWidth="1"/>
    <col min="11548" max="11548" width="11.75" style="1" customWidth="1"/>
    <col min="11549" max="11549" width="14" style="1" customWidth="1"/>
    <col min="11550" max="11660" width="9" style="1"/>
    <col min="11661" max="11661" width="0.625" style="1" customWidth="1"/>
    <col min="11662" max="11801" width="0.75" style="1" customWidth="1"/>
    <col min="11802" max="11802" width="11.75" style="1" customWidth="1"/>
    <col min="11803" max="11803" width="12.375" style="1" customWidth="1"/>
    <col min="11804" max="11804" width="11.75" style="1" customWidth="1"/>
    <col min="11805" max="11805" width="14" style="1" customWidth="1"/>
    <col min="11806" max="11916" width="9" style="1"/>
    <col min="11917" max="11917" width="0.625" style="1" customWidth="1"/>
    <col min="11918" max="12057" width="0.75" style="1" customWidth="1"/>
    <col min="12058" max="12058" width="11.75" style="1" customWidth="1"/>
    <col min="12059" max="12059" width="12.375" style="1" customWidth="1"/>
    <col min="12060" max="12060" width="11.75" style="1" customWidth="1"/>
    <col min="12061" max="12061" width="14" style="1" customWidth="1"/>
    <col min="12062" max="12172" width="9" style="1"/>
    <col min="12173" max="12173" width="0.625" style="1" customWidth="1"/>
    <col min="12174" max="12313" width="0.75" style="1" customWidth="1"/>
    <col min="12314" max="12314" width="11.75" style="1" customWidth="1"/>
    <col min="12315" max="12315" width="12.375" style="1" customWidth="1"/>
    <col min="12316" max="12316" width="11.75" style="1" customWidth="1"/>
    <col min="12317" max="12317" width="14" style="1" customWidth="1"/>
    <col min="12318" max="12428" width="9" style="1"/>
    <col min="12429" max="12429" width="0.625" style="1" customWidth="1"/>
    <col min="12430" max="12569" width="0.75" style="1" customWidth="1"/>
    <col min="12570" max="12570" width="11.75" style="1" customWidth="1"/>
    <col min="12571" max="12571" width="12.375" style="1" customWidth="1"/>
    <col min="12572" max="12572" width="11.75" style="1" customWidth="1"/>
    <col min="12573" max="12573" width="14" style="1" customWidth="1"/>
    <col min="12574" max="12684" width="9" style="1"/>
    <col min="12685" max="12685" width="0.625" style="1" customWidth="1"/>
    <col min="12686" max="12825" width="0.75" style="1" customWidth="1"/>
    <col min="12826" max="12826" width="11.75" style="1" customWidth="1"/>
    <col min="12827" max="12827" width="12.375" style="1" customWidth="1"/>
    <col min="12828" max="12828" width="11.75" style="1" customWidth="1"/>
    <col min="12829" max="12829" width="14" style="1" customWidth="1"/>
    <col min="12830" max="12940" width="9" style="1"/>
    <col min="12941" max="12941" width="0.625" style="1" customWidth="1"/>
    <col min="12942" max="13081" width="0.75" style="1" customWidth="1"/>
    <col min="13082" max="13082" width="11.75" style="1" customWidth="1"/>
    <col min="13083" max="13083" width="12.375" style="1" customWidth="1"/>
    <col min="13084" max="13084" width="11.75" style="1" customWidth="1"/>
    <col min="13085" max="13085" width="14" style="1" customWidth="1"/>
    <col min="13086" max="13196" width="9" style="1"/>
    <col min="13197" max="13197" width="0.625" style="1" customWidth="1"/>
    <col min="13198" max="13337" width="0.75" style="1" customWidth="1"/>
    <col min="13338" max="13338" width="11.75" style="1" customWidth="1"/>
    <col min="13339" max="13339" width="12.375" style="1" customWidth="1"/>
    <col min="13340" max="13340" width="11.75" style="1" customWidth="1"/>
    <col min="13341" max="13341" width="14" style="1" customWidth="1"/>
    <col min="13342" max="13452" width="9" style="1"/>
    <col min="13453" max="13453" width="0.625" style="1" customWidth="1"/>
    <col min="13454" max="13593" width="0.75" style="1" customWidth="1"/>
    <col min="13594" max="13594" width="11.75" style="1" customWidth="1"/>
    <col min="13595" max="13595" width="12.375" style="1" customWidth="1"/>
    <col min="13596" max="13596" width="11.75" style="1" customWidth="1"/>
    <col min="13597" max="13597" width="14" style="1" customWidth="1"/>
    <col min="13598" max="13708" width="9" style="1"/>
    <col min="13709" max="13709" width="0.625" style="1" customWidth="1"/>
    <col min="13710" max="13849" width="0.75" style="1" customWidth="1"/>
    <col min="13850" max="13850" width="11.75" style="1" customWidth="1"/>
    <col min="13851" max="13851" width="12.375" style="1" customWidth="1"/>
    <col min="13852" max="13852" width="11.75" style="1" customWidth="1"/>
    <col min="13853" max="13853" width="14" style="1" customWidth="1"/>
    <col min="13854" max="13964" width="9" style="1"/>
    <col min="13965" max="13965" width="0.625" style="1" customWidth="1"/>
    <col min="13966" max="14105" width="0.75" style="1" customWidth="1"/>
    <col min="14106" max="14106" width="11.75" style="1" customWidth="1"/>
    <col min="14107" max="14107" width="12.375" style="1" customWidth="1"/>
    <col min="14108" max="14108" width="11.75" style="1" customWidth="1"/>
    <col min="14109" max="14109" width="14" style="1" customWidth="1"/>
    <col min="14110" max="14220" width="9" style="1"/>
    <col min="14221" max="14221" width="0.625" style="1" customWidth="1"/>
    <col min="14222" max="14361" width="0.75" style="1" customWidth="1"/>
    <col min="14362" max="14362" width="11.75" style="1" customWidth="1"/>
    <col min="14363" max="14363" width="12.375" style="1" customWidth="1"/>
    <col min="14364" max="14364" width="11.75" style="1" customWidth="1"/>
    <col min="14365" max="14365" width="14" style="1" customWidth="1"/>
    <col min="14366" max="14476" width="9" style="1"/>
    <col min="14477" max="14477" width="0.625" style="1" customWidth="1"/>
    <col min="14478" max="14617" width="0.75" style="1" customWidth="1"/>
    <col min="14618" max="14618" width="11.75" style="1" customWidth="1"/>
    <col min="14619" max="14619" width="12.375" style="1" customWidth="1"/>
    <col min="14620" max="14620" width="11.75" style="1" customWidth="1"/>
    <col min="14621" max="14621" width="14" style="1" customWidth="1"/>
    <col min="14622" max="14732" width="9" style="1"/>
    <col min="14733" max="14733" width="0.625" style="1" customWidth="1"/>
    <col min="14734" max="14873" width="0.75" style="1" customWidth="1"/>
    <col min="14874" max="14874" width="11.75" style="1" customWidth="1"/>
    <col min="14875" max="14875" width="12.375" style="1" customWidth="1"/>
    <col min="14876" max="14876" width="11.75" style="1" customWidth="1"/>
    <col min="14877" max="14877" width="14" style="1" customWidth="1"/>
    <col min="14878" max="14988" width="9" style="1"/>
    <col min="14989" max="14989" width="0.625" style="1" customWidth="1"/>
    <col min="14990" max="15129" width="0.75" style="1" customWidth="1"/>
    <col min="15130" max="15130" width="11.75" style="1" customWidth="1"/>
    <col min="15131" max="15131" width="12.375" style="1" customWidth="1"/>
    <col min="15132" max="15132" width="11.75" style="1" customWidth="1"/>
    <col min="15133" max="15133" width="14" style="1" customWidth="1"/>
    <col min="15134" max="15244" width="9" style="1"/>
    <col min="15245" max="15245" width="0.625" style="1" customWidth="1"/>
    <col min="15246" max="15385" width="0.75" style="1" customWidth="1"/>
    <col min="15386" max="15386" width="11.75" style="1" customWidth="1"/>
    <col min="15387" max="15387" width="12.375" style="1" customWidth="1"/>
    <col min="15388" max="15388" width="11.75" style="1" customWidth="1"/>
    <col min="15389" max="15389" width="14" style="1" customWidth="1"/>
    <col min="15390" max="15500" width="9" style="1"/>
    <col min="15501" max="15501" width="0.625" style="1" customWidth="1"/>
    <col min="15502" max="15641" width="0.75" style="1" customWidth="1"/>
    <col min="15642" max="15642" width="11.75" style="1" customWidth="1"/>
    <col min="15643" max="15643" width="12.375" style="1" customWidth="1"/>
    <col min="15644" max="15644" width="11.75" style="1" customWidth="1"/>
    <col min="15645" max="15645" width="14" style="1" customWidth="1"/>
    <col min="15646" max="15756" width="9" style="1"/>
    <col min="15757" max="15757" width="0.625" style="1" customWidth="1"/>
    <col min="15758" max="15897" width="0.75" style="1" customWidth="1"/>
    <col min="15898" max="15898" width="11.75" style="1" customWidth="1"/>
    <col min="15899" max="15899" width="12.375" style="1" customWidth="1"/>
    <col min="15900" max="15900" width="11.75" style="1" customWidth="1"/>
    <col min="15901" max="15901" width="14" style="1" customWidth="1"/>
    <col min="15902" max="16012" width="9" style="1"/>
    <col min="16013" max="16013" width="0.625" style="1" customWidth="1"/>
    <col min="16014" max="16153" width="0.75" style="1" customWidth="1"/>
    <col min="16154" max="16154" width="11.75" style="1" customWidth="1"/>
    <col min="16155" max="16155" width="12.375" style="1" customWidth="1"/>
    <col min="16156" max="16156" width="11.75" style="1" customWidth="1"/>
    <col min="16157" max="16157" width="14" style="1" customWidth="1"/>
    <col min="16158" max="16384" width="9" style="1"/>
  </cols>
  <sheetData>
    <row r="1" spans="1:29" ht="24" customHeigh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24" customHeight="1" thickBot="1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s="2" customFormat="1" ht="26.25" x14ac:dyDescent="0.3">
      <c r="A3" s="104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  <c r="Z3" s="110" t="s">
        <v>3</v>
      </c>
      <c r="AA3" s="110" t="s">
        <v>5</v>
      </c>
      <c r="AB3" s="110" t="s">
        <v>6</v>
      </c>
      <c r="AC3" s="112" t="s">
        <v>7</v>
      </c>
    </row>
    <row r="4" spans="1:29" s="2" customFormat="1" ht="27" thickBot="1" x14ac:dyDescent="0.35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9"/>
      <c r="Z4" s="111"/>
      <c r="AA4" s="111"/>
      <c r="AB4" s="111"/>
      <c r="AC4" s="113"/>
    </row>
    <row r="5" spans="1:29" s="8" customFormat="1" ht="27" thickTop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7"/>
    </row>
    <row r="6" spans="1:29" s="8" customFormat="1" ht="27" customHeight="1" x14ac:dyDescent="0.3">
      <c r="A6" s="9" t="s">
        <v>8</v>
      </c>
      <c r="C6" s="8" t="s">
        <v>14</v>
      </c>
      <c r="Y6" s="21"/>
      <c r="Z6" s="39">
        <f>Z61</f>
        <v>0</v>
      </c>
      <c r="AA6" s="39">
        <f>AA61</f>
        <v>4966</v>
      </c>
      <c r="AB6" s="39">
        <f>AB61</f>
        <v>4971.568816</v>
      </c>
      <c r="AC6" s="39">
        <f>AC61</f>
        <v>9937.5688159999991</v>
      </c>
    </row>
    <row r="7" spans="1:29" s="10" customFormat="1" ht="27" customHeight="1" x14ac:dyDescent="0.3">
      <c r="A7" s="14"/>
      <c r="Y7" s="11"/>
      <c r="Z7" s="12"/>
      <c r="AA7" s="12"/>
      <c r="AB7" s="12"/>
      <c r="AC7" s="13"/>
    </row>
    <row r="8" spans="1:29" s="10" customFormat="1" ht="27" customHeight="1" x14ac:dyDescent="0.3">
      <c r="A8" s="14"/>
      <c r="Y8" s="11"/>
      <c r="Z8" s="12"/>
      <c r="AA8" s="12"/>
      <c r="AB8" s="12"/>
      <c r="AC8" s="13"/>
    </row>
    <row r="9" spans="1:29" s="8" customFormat="1" ht="27" customHeight="1" x14ac:dyDescent="0.3">
      <c r="A9" s="9"/>
      <c r="B9" s="8" t="s">
        <v>13</v>
      </c>
      <c r="Y9" s="21"/>
      <c r="Z9" s="22"/>
      <c r="AA9" s="22"/>
      <c r="AB9" s="22"/>
      <c r="AC9" s="23"/>
    </row>
    <row r="10" spans="1:29" s="10" customFormat="1" ht="27" customHeight="1" x14ac:dyDescent="0.3">
      <c r="A10" s="14"/>
      <c r="Y10" s="11"/>
      <c r="Z10" s="12"/>
      <c r="AA10" s="12"/>
      <c r="AB10" s="12"/>
      <c r="AC10" s="13"/>
    </row>
    <row r="11" spans="1:29" s="10" customFormat="1" ht="27" customHeight="1" x14ac:dyDescent="0.3">
      <c r="A11" s="14"/>
      <c r="Y11" s="11"/>
      <c r="Z11" s="12"/>
      <c r="AA11" s="12"/>
      <c r="AB11" s="12"/>
      <c r="AC11" s="13"/>
    </row>
    <row r="12" spans="1:29" s="10" customFormat="1" ht="27" customHeight="1" x14ac:dyDescent="0.3">
      <c r="A12" s="14"/>
      <c r="C12" s="10" t="s">
        <v>9</v>
      </c>
      <c r="G12" s="90">
        <v>0.3</v>
      </c>
      <c r="H12" s="90"/>
      <c r="I12" s="10" t="s">
        <v>10</v>
      </c>
      <c r="J12" s="10" t="s">
        <v>11</v>
      </c>
      <c r="K12" s="89">
        <v>165545</v>
      </c>
      <c r="L12" s="90"/>
      <c r="M12" s="90"/>
      <c r="N12" s="10" t="s">
        <v>11</v>
      </c>
      <c r="O12" s="99">
        <v>0.1</v>
      </c>
      <c r="P12" s="100"/>
      <c r="Y12" s="11"/>
      <c r="Z12" s="16"/>
      <c r="AA12" s="16">
        <f>TRUNC(G12*K12*O12,0)</f>
        <v>4966</v>
      </c>
      <c r="AB12" s="16"/>
      <c r="AC12" s="17">
        <f>AA12</f>
        <v>4966</v>
      </c>
    </row>
    <row r="13" spans="1:29" s="10" customFormat="1" ht="27" customHeight="1" x14ac:dyDescent="0.3">
      <c r="A13" s="14"/>
      <c r="Y13" s="11"/>
      <c r="Z13" s="16"/>
      <c r="AA13" s="16"/>
      <c r="AB13" s="16"/>
      <c r="AC13" s="17"/>
    </row>
    <row r="14" spans="1:29" s="10" customFormat="1" ht="27" customHeight="1" x14ac:dyDescent="0.3">
      <c r="A14" s="14"/>
      <c r="Y14" s="11"/>
      <c r="Z14" s="16"/>
      <c r="AA14" s="16"/>
      <c r="AB14" s="16"/>
      <c r="AC14" s="17"/>
    </row>
    <row r="15" spans="1:29" s="10" customFormat="1" ht="27" customHeight="1" x14ac:dyDescent="0.3">
      <c r="A15" s="14"/>
      <c r="Y15" s="11"/>
      <c r="Z15" s="16"/>
      <c r="AA15" s="16"/>
      <c r="AB15" s="16"/>
      <c r="AC15" s="17"/>
    </row>
    <row r="16" spans="1:29" s="8" customFormat="1" ht="27" customHeight="1" x14ac:dyDescent="0.3">
      <c r="A16" s="9"/>
      <c r="B16" s="8" t="s">
        <v>12</v>
      </c>
      <c r="Y16" s="21"/>
      <c r="Z16" s="37">
        <f>SUM(Z7:Z15)</f>
        <v>0</v>
      </c>
      <c r="AA16" s="37">
        <f>SUM(AA7:AA15)</f>
        <v>4966</v>
      </c>
      <c r="AB16" s="37">
        <f>SUM(AB7:AB15)</f>
        <v>0</v>
      </c>
      <c r="AC16" s="38">
        <f>SUM(AC7:AC15)</f>
        <v>4966</v>
      </c>
    </row>
    <row r="17" spans="1:29" s="10" customFormat="1" ht="27" customHeight="1" x14ac:dyDescent="0.3">
      <c r="A17" s="14"/>
      <c r="Y17" s="11"/>
      <c r="Z17" s="16"/>
      <c r="AA17" s="16"/>
      <c r="AB17" s="16"/>
      <c r="AC17" s="17"/>
    </row>
    <row r="18" spans="1:29" s="8" customFormat="1" ht="27" customHeight="1" x14ac:dyDescent="0.3">
      <c r="A18" s="9"/>
      <c r="B18" s="8" t="s">
        <v>15</v>
      </c>
      <c r="Y18" s="21"/>
      <c r="Z18" s="24"/>
      <c r="AA18" s="24"/>
      <c r="AB18" s="24"/>
      <c r="AC18" s="25"/>
    </row>
    <row r="19" spans="1:29" s="10" customFormat="1" ht="27" customHeight="1" x14ac:dyDescent="0.3">
      <c r="A19" s="14"/>
      <c r="Y19" s="11"/>
      <c r="Z19" s="16"/>
      <c r="AA19" s="16"/>
      <c r="AB19" s="16"/>
      <c r="AC19" s="17"/>
    </row>
    <row r="20" spans="1:29" s="10" customFormat="1" ht="27" customHeight="1" x14ac:dyDescent="0.3">
      <c r="A20" s="14"/>
      <c r="B20" s="10" t="s">
        <v>17</v>
      </c>
      <c r="C20" s="10" t="s">
        <v>16</v>
      </c>
      <c r="D20" s="90">
        <v>0.6</v>
      </c>
      <c r="E20" s="90"/>
      <c r="F20" s="10" t="s">
        <v>18</v>
      </c>
      <c r="G20" s="10" t="s">
        <v>16</v>
      </c>
      <c r="H20" s="101">
        <v>0.77</v>
      </c>
      <c r="I20" s="101"/>
      <c r="J20" s="10" t="s">
        <v>19</v>
      </c>
      <c r="K20" s="10" t="s">
        <v>16</v>
      </c>
      <c r="L20" s="90">
        <f>0.6-0.05</f>
        <v>0.54999999999999993</v>
      </c>
      <c r="M20" s="90"/>
      <c r="N20" s="10" t="s">
        <v>20</v>
      </c>
      <c r="O20" s="10" t="s">
        <v>16</v>
      </c>
      <c r="P20" s="90">
        <v>0.9</v>
      </c>
      <c r="Q20" s="90"/>
      <c r="R20" s="15" t="s">
        <v>21</v>
      </c>
      <c r="S20" s="10" t="s">
        <v>16</v>
      </c>
      <c r="T20" s="90">
        <v>18</v>
      </c>
      <c r="U20" s="90"/>
      <c r="V20" s="10" t="s">
        <v>22</v>
      </c>
      <c r="Y20" s="11"/>
      <c r="Z20" s="16"/>
      <c r="AA20" s="16"/>
      <c r="AB20" s="16"/>
      <c r="AC20" s="17"/>
    </row>
    <row r="21" spans="1:29" s="10" customFormat="1" ht="27" customHeight="1" x14ac:dyDescent="0.3">
      <c r="A21" s="14"/>
      <c r="Y21" s="11"/>
      <c r="Z21" s="16"/>
      <c r="AA21" s="16"/>
      <c r="AB21" s="16"/>
      <c r="AC21" s="17"/>
    </row>
    <row r="22" spans="1:29" s="10" customFormat="1" ht="27" customHeight="1" x14ac:dyDescent="0.3">
      <c r="A22" s="14"/>
      <c r="Y22" s="11"/>
      <c r="Z22" s="16"/>
      <c r="AA22" s="16"/>
      <c r="AB22" s="16"/>
      <c r="AC22" s="17"/>
    </row>
    <row r="23" spans="1:29" s="10" customFormat="1" ht="27" customHeight="1" x14ac:dyDescent="0.3">
      <c r="A23" s="14"/>
      <c r="E23" s="95">
        <v>3600</v>
      </c>
      <c r="F23" s="95"/>
      <c r="G23" s="20" t="s">
        <v>11</v>
      </c>
      <c r="H23" s="96">
        <f>D20</f>
        <v>0.6</v>
      </c>
      <c r="I23" s="96"/>
      <c r="J23" s="20" t="s">
        <v>11</v>
      </c>
      <c r="K23" s="97">
        <f>H20</f>
        <v>0.77</v>
      </c>
      <c r="L23" s="97"/>
      <c r="M23" s="20" t="s">
        <v>11</v>
      </c>
      <c r="N23" s="96">
        <f>L20</f>
        <v>0.54999999999999993</v>
      </c>
      <c r="O23" s="96"/>
      <c r="P23" s="20" t="s">
        <v>11</v>
      </c>
      <c r="Q23" s="96">
        <f>P20</f>
        <v>0.9</v>
      </c>
      <c r="R23" s="96"/>
      <c r="S23" s="90" t="s">
        <v>23</v>
      </c>
      <c r="T23" s="98">
        <f>TRUNC((E23*H23*K23*N23*Q23)/E24,0)</f>
        <v>45</v>
      </c>
      <c r="U23" s="98"/>
      <c r="V23" s="90" t="s">
        <v>24</v>
      </c>
      <c r="W23" s="90"/>
      <c r="X23" s="90"/>
      <c r="Y23" s="11"/>
      <c r="Z23" s="16"/>
      <c r="AA23" s="16"/>
      <c r="AB23" s="16"/>
      <c r="AC23" s="17"/>
    </row>
    <row r="24" spans="1:29" s="10" customFormat="1" ht="27" customHeight="1" x14ac:dyDescent="0.3">
      <c r="A24" s="14"/>
      <c r="E24" s="94">
        <f>T20</f>
        <v>18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0"/>
      <c r="T24" s="98"/>
      <c r="U24" s="98"/>
      <c r="V24" s="90"/>
      <c r="W24" s="90"/>
      <c r="X24" s="90"/>
      <c r="Y24" s="11"/>
      <c r="Z24" s="16"/>
      <c r="AA24" s="16"/>
      <c r="AB24" s="16"/>
      <c r="AC24" s="17"/>
    </row>
    <row r="25" spans="1:29" s="10" customFormat="1" ht="27" customHeight="1" x14ac:dyDescent="0.3">
      <c r="A25" s="14"/>
      <c r="Y25" s="11"/>
      <c r="Z25" s="16"/>
      <c r="AA25" s="16"/>
      <c r="AB25" s="16"/>
      <c r="AC25" s="17"/>
    </row>
    <row r="26" spans="1:29" s="10" customFormat="1" ht="27" customHeight="1" x14ac:dyDescent="0.3">
      <c r="A26" s="14"/>
      <c r="Y26" s="11"/>
      <c r="Z26" s="16"/>
      <c r="AA26" s="16"/>
      <c r="AB26" s="16"/>
      <c r="AC26" s="17"/>
    </row>
    <row r="27" spans="1:29" s="10" customFormat="1" ht="27" customHeight="1" x14ac:dyDescent="0.3">
      <c r="A27" s="14"/>
      <c r="Y27" s="11"/>
      <c r="Z27" s="16"/>
      <c r="AA27" s="16"/>
      <c r="AB27" s="16"/>
      <c r="AC27" s="17"/>
    </row>
    <row r="28" spans="1:29" s="10" customFormat="1" ht="27" customHeight="1" x14ac:dyDescent="0.3">
      <c r="A28" s="14"/>
      <c r="B28" s="10" t="s">
        <v>25</v>
      </c>
      <c r="E28" s="89">
        <f>기계경비!$Z$4</f>
        <v>0</v>
      </c>
      <c r="F28" s="90"/>
      <c r="G28" s="90"/>
      <c r="H28" s="10" t="s">
        <v>29</v>
      </c>
      <c r="I28" s="91">
        <f>T23</f>
        <v>45</v>
      </c>
      <c r="J28" s="90"/>
      <c r="K28" s="10" t="s">
        <v>27</v>
      </c>
      <c r="L28" s="92">
        <v>0.9</v>
      </c>
      <c r="M28" s="90"/>
      <c r="N28" s="10" t="s">
        <v>23</v>
      </c>
      <c r="O28" s="93">
        <f>(E28/I28)*L28</f>
        <v>0</v>
      </c>
      <c r="P28" s="93"/>
      <c r="Q28" s="93"/>
      <c r="Y28" s="11"/>
      <c r="Z28" s="16">
        <f>O28</f>
        <v>0</v>
      </c>
      <c r="AA28" s="16"/>
      <c r="AB28" s="16"/>
      <c r="AC28" s="17">
        <f>Z28+AA28+AB28</f>
        <v>0</v>
      </c>
    </row>
    <row r="29" spans="1:29" s="10" customFormat="1" ht="27" customHeight="1" x14ac:dyDescent="0.3">
      <c r="A29" s="14"/>
      <c r="O29" s="26"/>
      <c r="P29" s="26"/>
      <c r="Q29" s="26"/>
      <c r="Y29" s="11"/>
      <c r="Z29" s="16"/>
      <c r="AA29" s="16"/>
      <c r="AB29" s="16"/>
      <c r="AC29" s="17"/>
    </row>
    <row r="30" spans="1:29" s="10" customFormat="1" ht="27" customHeight="1" x14ac:dyDescent="0.3">
      <c r="A30" s="14"/>
      <c r="O30" s="26"/>
      <c r="P30" s="26"/>
      <c r="Q30" s="26"/>
      <c r="Y30" s="11"/>
      <c r="Z30" s="16"/>
      <c r="AA30" s="16"/>
      <c r="AB30" s="16"/>
      <c r="AC30" s="17"/>
    </row>
    <row r="31" spans="1:29" s="10" customFormat="1" ht="27" customHeight="1" x14ac:dyDescent="0.3">
      <c r="A31" s="14"/>
      <c r="B31" s="10" t="s">
        <v>41</v>
      </c>
      <c r="E31" s="89">
        <f>기계경비!$AA$4</f>
        <v>0</v>
      </c>
      <c r="F31" s="90"/>
      <c r="G31" s="90"/>
      <c r="H31" s="10" t="s">
        <v>30</v>
      </c>
      <c r="I31" s="91">
        <f>T23</f>
        <v>45</v>
      </c>
      <c r="J31" s="90"/>
      <c r="K31" s="10" t="s">
        <v>28</v>
      </c>
      <c r="L31" s="92">
        <v>0.9</v>
      </c>
      <c r="M31" s="90"/>
      <c r="N31" s="10" t="s">
        <v>23</v>
      </c>
      <c r="O31" s="93">
        <f>(E31/I31)*L31</f>
        <v>0</v>
      </c>
      <c r="P31" s="93"/>
      <c r="Q31" s="93"/>
      <c r="Y31" s="11"/>
      <c r="Z31" s="16"/>
      <c r="AA31" s="16">
        <f>O31</f>
        <v>0</v>
      </c>
      <c r="AB31" s="16"/>
      <c r="AC31" s="17">
        <f>Z31+AA31+AB31</f>
        <v>0</v>
      </c>
    </row>
    <row r="32" spans="1:29" s="10" customFormat="1" ht="27" customHeight="1" x14ac:dyDescent="0.3">
      <c r="A32" s="14"/>
      <c r="O32" s="26"/>
      <c r="P32" s="26"/>
      <c r="Q32" s="26"/>
      <c r="Y32" s="11"/>
      <c r="Z32" s="16"/>
      <c r="AA32" s="16"/>
      <c r="AB32" s="16"/>
      <c r="AC32" s="17"/>
    </row>
    <row r="33" spans="1:29" s="10" customFormat="1" ht="27" customHeight="1" x14ac:dyDescent="0.3">
      <c r="A33" s="14"/>
      <c r="O33" s="26"/>
      <c r="P33" s="26"/>
      <c r="Q33" s="26"/>
      <c r="Y33" s="11"/>
      <c r="Z33" s="16"/>
      <c r="AA33" s="16"/>
      <c r="AB33" s="16"/>
      <c r="AC33" s="17"/>
    </row>
    <row r="34" spans="1:29" s="10" customFormat="1" ht="27" customHeight="1" x14ac:dyDescent="0.3">
      <c r="A34" s="14"/>
      <c r="B34" s="10" t="s">
        <v>26</v>
      </c>
      <c r="E34" s="89">
        <f>기계경비!$AB$4</f>
        <v>248578.44079999998</v>
      </c>
      <c r="F34" s="90"/>
      <c r="G34" s="90"/>
      <c r="H34" s="10" t="s">
        <v>29</v>
      </c>
      <c r="I34" s="91">
        <f>T23</f>
        <v>45</v>
      </c>
      <c r="J34" s="90"/>
      <c r="K34" s="10" t="s">
        <v>27</v>
      </c>
      <c r="L34" s="92">
        <v>0.9</v>
      </c>
      <c r="M34" s="90"/>
      <c r="N34" s="10" t="s">
        <v>23</v>
      </c>
      <c r="O34" s="93">
        <f>(E34/I34)*L34</f>
        <v>4971.568816</v>
      </c>
      <c r="P34" s="93"/>
      <c r="Q34" s="93"/>
      <c r="Y34" s="11"/>
      <c r="Z34" s="16"/>
      <c r="AA34" s="16"/>
      <c r="AB34" s="16">
        <f>O34</f>
        <v>4971.568816</v>
      </c>
      <c r="AC34" s="17">
        <f>Z34+AA34+AB34</f>
        <v>4971.568816</v>
      </c>
    </row>
    <row r="35" spans="1:29" s="10" customFormat="1" ht="27" customHeight="1" x14ac:dyDescent="0.3">
      <c r="A35" s="14"/>
      <c r="O35" s="26"/>
      <c r="P35" s="26"/>
      <c r="Q35" s="26"/>
      <c r="Y35" s="11"/>
      <c r="Z35" s="16"/>
      <c r="AA35" s="16"/>
      <c r="AB35" s="16"/>
      <c r="AC35" s="17"/>
    </row>
    <row r="36" spans="1:29" s="10" customFormat="1" ht="27" customHeight="1" x14ac:dyDescent="0.3">
      <c r="A36" s="14"/>
      <c r="Y36" s="11"/>
      <c r="Z36" s="16"/>
      <c r="AA36" s="16"/>
      <c r="AB36" s="16"/>
      <c r="AC36" s="17"/>
    </row>
    <row r="37" spans="1:29" s="10" customFormat="1" ht="27" customHeight="1" x14ac:dyDescent="0.3">
      <c r="A37" s="14"/>
      <c r="B37" s="10" t="s">
        <v>12</v>
      </c>
      <c r="Y37" s="11"/>
      <c r="Z37" s="18">
        <f>SUM(Z17:Z36)</f>
        <v>0</v>
      </c>
      <c r="AA37" s="18">
        <f>SUM(AA17:AA36)</f>
        <v>0</v>
      </c>
      <c r="AB37" s="18">
        <f>SUM(AB17:AB36)</f>
        <v>4971.568816</v>
      </c>
      <c r="AC37" s="19">
        <f>SUM(AC26:AC36)</f>
        <v>4971.568816</v>
      </c>
    </row>
    <row r="38" spans="1:29" s="10" customFormat="1" ht="27" customHeight="1" x14ac:dyDescent="0.3">
      <c r="A38" s="14"/>
      <c r="Y38" s="11"/>
      <c r="Z38" s="16"/>
      <c r="AA38" s="16"/>
      <c r="AB38" s="16"/>
      <c r="AC38" s="17"/>
    </row>
    <row r="39" spans="1:29" s="10" customFormat="1" ht="27" customHeight="1" x14ac:dyDescent="0.3">
      <c r="A39" s="14"/>
      <c r="Y39" s="11"/>
      <c r="Z39" s="16"/>
      <c r="AA39" s="16"/>
      <c r="AB39" s="16"/>
      <c r="AC39" s="17"/>
    </row>
    <row r="40" spans="1:29" s="10" customFormat="1" ht="27" customHeight="1" x14ac:dyDescent="0.3">
      <c r="A40" s="14"/>
      <c r="Y40" s="11"/>
      <c r="Z40" s="16"/>
      <c r="AA40" s="16"/>
      <c r="AB40" s="16"/>
      <c r="AC40" s="17"/>
    </row>
    <row r="41" spans="1:29" s="10" customFormat="1" ht="27" customHeight="1" x14ac:dyDescent="0.3">
      <c r="A41" s="14"/>
      <c r="Y41" s="11"/>
      <c r="Z41" s="16"/>
      <c r="AA41" s="16"/>
      <c r="AB41" s="16"/>
      <c r="AC41" s="17"/>
    </row>
    <row r="42" spans="1:29" s="10" customFormat="1" ht="27" customHeight="1" x14ac:dyDescent="0.3">
      <c r="A42" s="14"/>
      <c r="Y42" s="11"/>
      <c r="Z42" s="16"/>
      <c r="AA42" s="16"/>
      <c r="AB42" s="16"/>
      <c r="AC42" s="17"/>
    </row>
    <row r="43" spans="1:29" s="10" customFormat="1" ht="27" customHeight="1" x14ac:dyDescent="0.3">
      <c r="A43" s="14"/>
      <c r="Y43" s="11"/>
      <c r="Z43" s="16"/>
      <c r="AA43" s="16"/>
      <c r="AB43" s="16"/>
      <c r="AC43" s="17"/>
    </row>
    <row r="44" spans="1:29" s="10" customFormat="1" ht="27" customHeight="1" x14ac:dyDescent="0.3">
      <c r="A44" s="14"/>
      <c r="Y44" s="11"/>
      <c r="Z44" s="16"/>
      <c r="AA44" s="16"/>
      <c r="AB44" s="16"/>
      <c r="AC44" s="17"/>
    </row>
    <row r="45" spans="1:29" s="10" customFormat="1" ht="27" customHeight="1" x14ac:dyDescent="0.3">
      <c r="A45" s="14"/>
      <c r="Y45" s="11"/>
      <c r="Z45" s="16"/>
      <c r="AA45" s="16"/>
      <c r="AB45" s="16"/>
      <c r="AC45" s="17"/>
    </row>
    <row r="46" spans="1:29" s="10" customFormat="1" ht="27" customHeight="1" x14ac:dyDescent="0.3">
      <c r="A46" s="14"/>
      <c r="Y46" s="11"/>
      <c r="Z46" s="16"/>
      <c r="AA46" s="16"/>
      <c r="AB46" s="16"/>
      <c r="AC46" s="17"/>
    </row>
    <row r="47" spans="1:29" s="10" customFormat="1" ht="27" customHeight="1" x14ac:dyDescent="0.3">
      <c r="A47" s="14"/>
      <c r="Y47" s="11"/>
      <c r="Z47" s="16"/>
      <c r="AA47" s="16"/>
      <c r="AB47" s="16"/>
      <c r="AC47" s="17"/>
    </row>
    <row r="48" spans="1:29" s="10" customFormat="1" ht="27" customHeight="1" x14ac:dyDescent="0.3">
      <c r="A48" s="14"/>
      <c r="Y48" s="11"/>
      <c r="Z48" s="16"/>
      <c r="AA48" s="16"/>
      <c r="AB48" s="16"/>
      <c r="AC48" s="17"/>
    </row>
    <row r="49" spans="1:29" s="10" customFormat="1" ht="27" customHeight="1" x14ac:dyDescent="0.3">
      <c r="A49" s="14"/>
      <c r="Y49" s="11"/>
      <c r="Z49" s="16"/>
      <c r="AA49" s="16"/>
      <c r="AB49" s="16"/>
      <c r="AC49" s="17"/>
    </row>
    <row r="50" spans="1:29" s="10" customFormat="1" ht="27" customHeight="1" x14ac:dyDescent="0.3">
      <c r="A50" s="14"/>
      <c r="Y50" s="11"/>
      <c r="Z50" s="16"/>
      <c r="AA50" s="16"/>
      <c r="AB50" s="16"/>
      <c r="AC50" s="17"/>
    </row>
    <row r="51" spans="1:29" s="10" customFormat="1" ht="27" customHeight="1" x14ac:dyDescent="0.3">
      <c r="A51" s="14"/>
      <c r="Y51" s="11"/>
      <c r="Z51" s="16"/>
      <c r="AA51" s="16"/>
      <c r="AB51" s="16"/>
      <c r="AC51" s="17"/>
    </row>
    <row r="52" spans="1:29" s="10" customFormat="1" ht="27" customHeight="1" x14ac:dyDescent="0.3">
      <c r="A52" s="14"/>
      <c r="Y52" s="11"/>
      <c r="Z52" s="16"/>
      <c r="AA52" s="16"/>
      <c r="AB52" s="16"/>
      <c r="AC52" s="17"/>
    </row>
    <row r="53" spans="1:29" s="10" customFormat="1" ht="27" customHeight="1" x14ac:dyDescent="0.3">
      <c r="A53" s="14"/>
      <c r="Y53" s="11"/>
      <c r="Z53" s="16"/>
      <c r="AA53" s="16"/>
      <c r="AB53" s="16"/>
      <c r="AC53" s="17"/>
    </row>
    <row r="54" spans="1:29" s="10" customFormat="1" ht="27" customHeight="1" x14ac:dyDescent="0.3">
      <c r="A54" s="14"/>
      <c r="Y54" s="11"/>
      <c r="Z54" s="16"/>
      <c r="AA54" s="16"/>
      <c r="AB54" s="16"/>
      <c r="AC54" s="17"/>
    </row>
    <row r="55" spans="1:29" s="10" customFormat="1" ht="27" customHeight="1" x14ac:dyDescent="0.3">
      <c r="A55" s="14"/>
      <c r="Y55" s="11"/>
      <c r="Z55" s="16"/>
      <c r="AA55" s="16"/>
      <c r="AB55" s="16"/>
      <c r="AC55" s="17"/>
    </row>
    <row r="56" spans="1:29" s="10" customFormat="1" ht="27" customHeight="1" x14ac:dyDescent="0.3">
      <c r="A56" s="14"/>
      <c r="Y56" s="11"/>
      <c r="Z56" s="16"/>
      <c r="AA56" s="16"/>
      <c r="AB56" s="16"/>
      <c r="AC56" s="17"/>
    </row>
    <row r="57" spans="1:29" s="10" customFormat="1" ht="27" customHeight="1" x14ac:dyDescent="0.3">
      <c r="A57" s="14"/>
      <c r="Y57" s="11"/>
      <c r="Z57" s="16"/>
      <c r="AA57" s="16"/>
      <c r="AB57" s="16"/>
      <c r="AC57" s="17"/>
    </row>
    <row r="58" spans="1:29" s="10" customFormat="1" ht="27" customHeight="1" x14ac:dyDescent="0.3">
      <c r="A58" s="14"/>
      <c r="Y58" s="11"/>
      <c r="Z58" s="16"/>
      <c r="AA58" s="16"/>
      <c r="AB58" s="16"/>
      <c r="AC58" s="17"/>
    </row>
    <row r="59" spans="1:29" s="10" customFormat="1" ht="27" customHeight="1" x14ac:dyDescent="0.3">
      <c r="A59" s="14"/>
      <c r="Y59" s="11"/>
      <c r="Z59" s="16"/>
      <c r="AA59" s="16"/>
      <c r="AB59" s="16"/>
      <c r="AC59" s="17"/>
    </row>
    <row r="60" spans="1:29" s="10" customFormat="1" ht="27" customHeight="1" x14ac:dyDescent="0.3">
      <c r="A60" s="14"/>
      <c r="Y60" s="11"/>
      <c r="Z60" s="16"/>
      <c r="AA60" s="16"/>
      <c r="AB60" s="16"/>
      <c r="AC60" s="17"/>
    </row>
    <row r="61" spans="1:29" s="41" customFormat="1" ht="27" customHeight="1" thickBot="1" x14ac:dyDescent="0.35">
      <c r="A61" s="86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40">
        <f>SUM(Z37,Z16)</f>
        <v>0</v>
      </c>
      <c r="AA61" s="40">
        <f>SUM(AA37,AA16)</f>
        <v>4966</v>
      </c>
      <c r="AB61" s="40">
        <f>SUM(AB37,AB16)</f>
        <v>4971.568816</v>
      </c>
      <c r="AC61" s="40">
        <f>SUM(AC37,AC16)</f>
        <v>9937.5688159999991</v>
      </c>
    </row>
    <row r="62" spans="1:29" s="8" customFormat="1" ht="27" thickTop="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6"/>
      <c r="AA62" s="6"/>
      <c r="AB62" s="6"/>
      <c r="AC62" s="7"/>
    </row>
    <row r="63" spans="1:29" s="8" customFormat="1" ht="27" customHeight="1" x14ac:dyDescent="0.3">
      <c r="A63" s="9" t="s">
        <v>44</v>
      </c>
      <c r="C63" s="8" t="s">
        <v>14</v>
      </c>
      <c r="Y63" s="21"/>
      <c r="Z63" s="39">
        <f>Z118</f>
        <v>0</v>
      </c>
      <c r="AA63" s="39">
        <f>AA118</f>
        <v>4966</v>
      </c>
      <c r="AB63" s="39">
        <f>AB118</f>
        <v>4971.568816</v>
      </c>
      <c r="AC63" s="39">
        <f>AC118</f>
        <v>9937.5688159999991</v>
      </c>
    </row>
    <row r="64" spans="1:29" s="10" customFormat="1" ht="27" customHeight="1" x14ac:dyDescent="0.3">
      <c r="A64" s="14"/>
      <c r="Y64" s="11"/>
      <c r="Z64" s="12"/>
      <c r="AA64" s="12"/>
      <c r="AB64" s="12"/>
      <c r="AC64" s="13"/>
    </row>
    <row r="65" spans="1:29" s="10" customFormat="1" ht="27" customHeight="1" x14ac:dyDescent="0.3">
      <c r="A65" s="14"/>
      <c r="Y65" s="11"/>
      <c r="Z65" s="12"/>
      <c r="AA65" s="12"/>
      <c r="AB65" s="12"/>
      <c r="AC65" s="13"/>
    </row>
    <row r="66" spans="1:29" s="8" customFormat="1" ht="27" customHeight="1" x14ac:dyDescent="0.3">
      <c r="A66" s="9"/>
      <c r="B66" s="8" t="s">
        <v>13</v>
      </c>
      <c r="Y66" s="21"/>
      <c r="Z66" s="22"/>
      <c r="AA66" s="22"/>
      <c r="AB66" s="22"/>
      <c r="AC66" s="23"/>
    </row>
    <row r="67" spans="1:29" s="10" customFormat="1" ht="27" customHeight="1" x14ac:dyDescent="0.3">
      <c r="A67" s="14"/>
      <c r="Y67" s="11"/>
      <c r="Z67" s="12"/>
      <c r="AA67" s="12"/>
      <c r="AB67" s="12"/>
      <c r="AC67" s="13"/>
    </row>
    <row r="68" spans="1:29" s="10" customFormat="1" ht="27" customHeight="1" x14ac:dyDescent="0.3">
      <c r="A68" s="14"/>
      <c r="Y68" s="11"/>
      <c r="Z68" s="12"/>
      <c r="AA68" s="12"/>
      <c r="AB68" s="12"/>
      <c r="AC68" s="13"/>
    </row>
    <row r="69" spans="1:29" s="10" customFormat="1" ht="27" customHeight="1" x14ac:dyDescent="0.3">
      <c r="A69" s="14"/>
      <c r="C69" s="10" t="s">
        <v>9</v>
      </c>
      <c r="G69" s="90">
        <v>0.3</v>
      </c>
      <c r="H69" s="90"/>
      <c r="I69" s="10" t="s">
        <v>10</v>
      </c>
      <c r="J69" s="10" t="s">
        <v>11</v>
      </c>
      <c r="K69" s="89">
        <v>165545</v>
      </c>
      <c r="L69" s="90"/>
      <c r="M69" s="90"/>
      <c r="N69" s="10" t="s">
        <v>11</v>
      </c>
      <c r="O69" s="99">
        <v>0.1</v>
      </c>
      <c r="P69" s="100"/>
      <c r="Y69" s="11"/>
      <c r="Z69" s="16"/>
      <c r="AA69" s="16">
        <f>TRUNC(G69*K69*O69,0)</f>
        <v>4966</v>
      </c>
      <c r="AB69" s="16"/>
      <c r="AC69" s="17">
        <f>AA69</f>
        <v>4966</v>
      </c>
    </row>
    <row r="70" spans="1:29" s="10" customFormat="1" ht="27" customHeight="1" x14ac:dyDescent="0.3">
      <c r="A70" s="14"/>
      <c r="Y70" s="11"/>
      <c r="Z70" s="16"/>
      <c r="AA70" s="16"/>
      <c r="AB70" s="16"/>
      <c r="AC70" s="17"/>
    </row>
    <row r="71" spans="1:29" s="10" customFormat="1" ht="27" customHeight="1" x14ac:dyDescent="0.3">
      <c r="A71" s="14"/>
      <c r="Y71" s="11"/>
      <c r="Z71" s="16"/>
      <c r="AA71" s="16"/>
      <c r="AB71" s="16"/>
      <c r="AC71" s="17"/>
    </row>
    <row r="72" spans="1:29" s="10" customFormat="1" ht="27" customHeight="1" x14ac:dyDescent="0.3">
      <c r="A72" s="14"/>
      <c r="Y72" s="11"/>
      <c r="Z72" s="16"/>
      <c r="AA72" s="16"/>
      <c r="AB72" s="16"/>
      <c r="AC72" s="17"/>
    </row>
    <row r="73" spans="1:29" s="8" customFormat="1" ht="27" customHeight="1" x14ac:dyDescent="0.3">
      <c r="A73" s="9"/>
      <c r="B73" s="8" t="s">
        <v>12</v>
      </c>
      <c r="Y73" s="21"/>
      <c r="Z73" s="37">
        <f>SUM(Z64:Z72)</f>
        <v>0</v>
      </c>
      <c r="AA73" s="37">
        <f>SUM(AA64:AA72)</f>
        <v>4966</v>
      </c>
      <c r="AB73" s="37">
        <f>SUM(AB64:AB72)</f>
        <v>0</v>
      </c>
      <c r="AC73" s="38">
        <f>SUM(AC64:AC72)</f>
        <v>4966</v>
      </c>
    </row>
    <row r="74" spans="1:29" s="10" customFormat="1" ht="27" customHeight="1" x14ac:dyDescent="0.3">
      <c r="A74" s="14"/>
      <c r="Y74" s="11"/>
      <c r="Z74" s="16"/>
      <c r="AA74" s="16"/>
      <c r="AB74" s="16"/>
      <c r="AC74" s="17"/>
    </row>
    <row r="75" spans="1:29" s="8" customFormat="1" ht="27" customHeight="1" x14ac:dyDescent="0.3">
      <c r="A75" s="9"/>
      <c r="B75" s="8" t="s">
        <v>15</v>
      </c>
      <c r="Y75" s="21"/>
      <c r="Z75" s="24"/>
      <c r="AA75" s="24"/>
      <c r="AB75" s="24"/>
      <c r="AC75" s="25"/>
    </row>
    <row r="76" spans="1:29" s="10" customFormat="1" ht="27" customHeight="1" x14ac:dyDescent="0.3">
      <c r="A76" s="14"/>
      <c r="Y76" s="11"/>
      <c r="Z76" s="16"/>
      <c r="AA76" s="16"/>
      <c r="AB76" s="16"/>
      <c r="AC76" s="17"/>
    </row>
    <row r="77" spans="1:29" s="10" customFormat="1" ht="27" customHeight="1" x14ac:dyDescent="0.3">
      <c r="A77" s="14"/>
      <c r="B77" s="10" t="s">
        <v>17</v>
      </c>
      <c r="C77" s="10" t="s">
        <v>16</v>
      </c>
      <c r="D77" s="90">
        <v>0.6</v>
      </c>
      <c r="E77" s="90"/>
      <c r="F77" s="10" t="s">
        <v>18</v>
      </c>
      <c r="G77" s="10" t="s">
        <v>16</v>
      </c>
      <c r="H77" s="101">
        <v>0.77</v>
      </c>
      <c r="I77" s="101"/>
      <c r="J77" s="10" t="s">
        <v>19</v>
      </c>
      <c r="K77" s="10" t="s">
        <v>16</v>
      </c>
      <c r="L77" s="90">
        <f>0.6-0.05</f>
        <v>0.54999999999999993</v>
      </c>
      <c r="M77" s="90"/>
      <c r="N77" s="10" t="s">
        <v>20</v>
      </c>
      <c r="O77" s="10" t="s">
        <v>16</v>
      </c>
      <c r="P77" s="90">
        <v>0.9</v>
      </c>
      <c r="Q77" s="90"/>
      <c r="R77" s="15" t="s">
        <v>21</v>
      </c>
      <c r="S77" s="10" t="s">
        <v>16</v>
      </c>
      <c r="T77" s="90">
        <v>18</v>
      </c>
      <c r="U77" s="90"/>
      <c r="V77" s="10" t="s">
        <v>22</v>
      </c>
      <c r="Y77" s="11"/>
      <c r="Z77" s="16"/>
      <c r="AA77" s="16"/>
      <c r="AB77" s="16"/>
      <c r="AC77" s="17"/>
    </row>
    <row r="78" spans="1:29" s="10" customFormat="1" ht="27" customHeight="1" x14ac:dyDescent="0.3">
      <c r="A78" s="14"/>
      <c r="Y78" s="11"/>
      <c r="Z78" s="16"/>
      <c r="AA78" s="16"/>
      <c r="AB78" s="16"/>
      <c r="AC78" s="17"/>
    </row>
    <row r="79" spans="1:29" s="10" customFormat="1" ht="27" customHeight="1" x14ac:dyDescent="0.3">
      <c r="A79" s="14"/>
      <c r="Y79" s="11"/>
      <c r="Z79" s="16"/>
      <c r="AA79" s="16"/>
      <c r="AB79" s="16"/>
      <c r="AC79" s="17"/>
    </row>
    <row r="80" spans="1:29" s="10" customFormat="1" ht="27" customHeight="1" x14ac:dyDescent="0.3">
      <c r="A80" s="14"/>
      <c r="E80" s="95">
        <v>3600</v>
      </c>
      <c r="F80" s="95"/>
      <c r="G80" s="20" t="s">
        <v>11</v>
      </c>
      <c r="H80" s="96">
        <f>D77</f>
        <v>0.6</v>
      </c>
      <c r="I80" s="96"/>
      <c r="J80" s="20" t="s">
        <v>11</v>
      </c>
      <c r="K80" s="97">
        <f>H77</f>
        <v>0.77</v>
      </c>
      <c r="L80" s="97"/>
      <c r="M80" s="20" t="s">
        <v>11</v>
      </c>
      <c r="N80" s="96">
        <f>L77</f>
        <v>0.54999999999999993</v>
      </c>
      <c r="O80" s="96"/>
      <c r="P80" s="20" t="s">
        <v>11</v>
      </c>
      <c r="Q80" s="96">
        <f>P77</f>
        <v>0.9</v>
      </c>
      <c r="R80" s="96"/>
      <c r="S80" s="90" t="s">
        <v>16</v>
      </c>
      <c r="T80" s="98">
        <f>TRUNC((E80*H80*K80*N80*Q80)/E81,0)</f>
        <v>45</v>
      </c>
      <c r="U80" s="98"/>
      <c r="V80" s="90" t="s">
        <v>24</v>
      </c>
      <c r="W80" s="90"/>
      <c r="X80" s="90"/>
      <c r="Y80" s="11"/>
      <c r="Z80" s="16"/>
      <c r="AA80" s="16"/>
      <c r="AB80" s="16"/>
      <c r="AC80" s="17"/>
    </row>
    <row r="81" spans="1:29" s="10" customFormat="1" ht="27" customHeight="1" x14ac:dyDescent="0.3">
      <c r="A81" s="14"/>
      <c r="E81" s="94">
        <f>T77</f>
        <v>18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0"/>
      <c r="T81" s="98"/>
      <c r="U81" s="98"/>
      <c r="V81" s="90"/>
      <c r="W81" s="90"/>
      <c r="X81" s="90"/>
      <c r="Y81" s="11"/>
      <c r="Z81" s="16"/>
      <c r="AA81" s="16"/>
      <c r="AB81" s="16"/>
      <c r="AC81" s="17"/>
    </row>
    <row r="82" spans="1:29" s="10" customFormat="1" ht="27" customHeight="1" x14ac:dyDescent="0.3">
      <c r="A82" s="14"/>
      <c r="Y82" s="11"/>
      <c r="Z82" s="16"/>
      <c r="AA82" s="16"/>
      <c r="AB82" s="16"/>
      <c r="AC82" s="17"/>
    </row>
    <row r="83" spans="1:29" s="10" customFormat="1" ht="27" customHeight="1" x14ac:dyDescent="0.3">
      <c r="A83" s="14"/>
      <c r="Y83" s="11"/>
      <c r="Z83" s="16"/>
      <c r="AA83" s="16"/>
      <c r="AB83" s="16"/>
      <c r="AC83" s="17"/>
    </row>
    <row r="84" spans="1:29" s="10" customFormat="1" ht="27" customHeight="1" x14ac:dyDescent="0.3">
      <c r="A84" s="14"/>
      <c r="Y84" s="11"/>
      <c r="Z84" s="16"/>
      <c r="AA84" s="16"/>
      <c r="AB84" s="16"/>
      <c r="AC84" s="17"/>
    </row>
    <row r="85" spans="1:29" s="10" customFormat="1" ht="27" customHeight="1" x14ac:dyDescent="0.3">
      <c r="A85" s="14"/>
      <c r="B85" s="10" t="s">
        <v>3</v>
      </c>
      <c r="E85" s="89">
        <f>기계경비!$Z$4</f>
        <v>0</v>
      </c>
      <c r="F85" s="90"/>
      <c r="G85" s="90"/>
      <c r="H85" s="10" t="s">
        <v>29</v>
      </c>
      <c r="I85" s="91">
        <f>T80</f>
        <v>45</v>
      </c>
      <c r="J85" s="90"/>
      <c r="K85" s="10" t="s">
        <v>11</v>
      </c>
      <c r="L85" s="92">
        <v>0.9</v>
      </c>
      <c r="M85" s="90"/>
      <c r="N85" s="10" t="s">
        <v>16</v>
      </c>
      <c r="O85" s="93">
        <f>(E85/I85)*L85</f>
        <v>0</v>
      </c>
      <c r="P85" s="93"/>
      <c r="Q85" s="93"/>
      <c r="Y85" s="11"/>
      <c r="Z85" s="16">
        <f>O85</f>
        <v>0</v>
      </c>
      <c r="AA85" s="16"/>
      <c r="AB85" s="16"/>
      <c r="AC85" s="17">
        <f>Z85+AA85+AB85</f>
        <v>0</v>
      </c>
    </row>
    <row r="86" spans="1:29" s="10" customFormat="1" ht="27" customHeight="1" x14ac:dyDescent="0.3">
      <c r="A86" s="14"/>
      <c r="O86" s="26"/>
      <c r="P86" s="26"/>
      <c r="Q86" s="26"/>
      <c r="Y86" s="11"/>
      <c r="Z86" s="16"/>
      <c r="AA86" s="16"/>
      <c r="AB86" s="16"/>
      <c r="AC86" s="17"/>
    </row>
    <row r="87" spans="1:29" s="10" customFormat="1" ht="27" customHeight="1" x14ac:dyDescent="0.3">
      <c r="A87" s="14"/>
      <c r="O87" s="26"/>
      <c r="P87" s="26"/>
      <c r="Q87" s="26"/>
      <c r="Y87" s="11"/>
      <c r="Z87" s="16"/>
      <c r="AA87" s="16"/>
      <c r="AB87" s="16"/>
      <c r="AC87" s="17"/>
    </row>
    <row r="88" spans="1:29" s="10" customFormat="1" ht="27" customHeight="1" x14ac:dyDescent="0.3">
      <c r="A88" s="14"/>
      <c r="B88" s="10" t="s">
        <v>5</v>
      </c>
      <c r="E88" s="89">
        <f>기계경비!$AA$4</f>
        <v>0</v>
      </c>
      <c r="F88" s="90"/>
      <c r="G88" s="90"/>
      <c r="H88" s="10" t="s">
        <v>29</v>
      </c>
      <c r="I88" s="91">
        <f>T80</f>
        <v>45</v>
      </c>
      <c r="J88" s="90"/>
      <c r="K88" s="10" t="s">
        <v>11</v>
      </c>
      <c r="L88" s="92">
        <v>0.9</v>
      </c>
      <c r="M88" s="90"/>
      <c r="N88" s="10" t="s">
        <v>16</v>
      </c>
      <c r="O88" s="93">
        <f>(E88/I88)*L88</f>
        <v>0</v>
      </c>
      <c r="P88" s="93"/>
      <c r="Q88" s="93"/>
      <c r="Y88" s="11"/>
      <c r="Z88" s="16"/>
      <c r="AA88" s="16">
        <f>O88</f>
        <v>0</v>
      </c>
      <c r="AB88" s="16"/>
      <c r="AC88" s="17">
        <f>Z88+AA88+AB88</f>
        <v>0</v>
      </c>
    </row>
    <row r="89" spans="1:29" s="10" customFormat="1" ht="27" customHeight="1" x14ac:dyDescent="0.3">
      <c r="A89" s="14"/>
      <c r="O89" s="26"/>
      <c r="P89" s="26"/>
      <c r="Q89" s="26"/>
      <c r="Y89" s="11"/>
      <c r="Z89" s="16"/>
      <c r="AA89" s="16"/>
      <c r="AB89" s="16"/>
      <c r="AC89" s="17"/>
    </row>
    <row r="90" spans="1:29" s="10" customFormat="1" ht="27" customHeight="1" x14ac:dyDescent="0.3">
      <c r="A90" s="14"/>
      <c r="O90" s="26"/>
      <c r="P90" s="26"/>
      <c r="Q90" s="26"/>
      <c r="Y90" s="11"/>
      <c r="Z90" s="16"/>
      <c r="AA90" s="16"/>
      <c r="AB90" s="16"/>
      <c r="AC90" s="17"/>
    </row>
    <row r="91" spans="1:29" s="10" customFormat="1" ht="27" customHeight="1" x14ac:dyDescent="0.3">
      <c r="A91" s="14"/>
      <c r="B91" s="10" t="s">
        <v>26</v>
      </c>
      <c r="E91" s="89">
        <f>기계경비!$AB$4</f>
        <v>248578.44079999998</v>
      </c>
      <c r="F91" s="90"/>
      <c r="G91" s="90"/>
      <c r="H91" s="10" t="s">
        <v>29</v>
      </c>
      <c r="I91" s="91">
        <f>T80</f>
        <v>45</v>
      </c>
      <c r="J91" s="90"/>
      <c r="K91" s="10" t="s">
        <v>11</v>
      </c>
      <c r="L91" s="92">
        <v>0.9</v>
      </c>
      <c r="M91" s="90"/>
      <c r="N91" s="10" t="s">
        <v>16</v>
      </c>
      <c r="O91" s="93">
        <f>(E91/I91)*L91</f>
        <v>4971.568816</v>
      </c>
      <c r="P91" s="93"/>
      <c r="Q91" s="93"/>
      <c r="Y91" s="11"/>
      <c r="Z91" s="16"/>
      <c r="AA91" s="16"/>
      <c r="AB91" s="16">
        <f>O91</f>
        <v>4971.568816</v>
      </c>
      <c r="AC91" s="17">
        <f>Z91+AA91+AB91</f>
        <v>4971.568816</v>
      </c>
    </row>
    <row r="92" spans="1:29" s="10" customFormat="1" ht="27" customHeight="1" x14ac:dyDescent="0.3">
      <c r="A92" s="14"/>
      <c r="O92" s="26"/>
      <c r="P92" s="26"/>
      <c r="Q92" s="26"/>
      <c r="Y92" s="11"/>
      <c r="Z92" s="16"/>
      <c r="AA92" s="16"/>
      <c r="AB92" s="16"/>
      <c r="AC92" s="17"/>
    </row>
    <row r="93" spans="1:29" s="10" customFormat="1" ht="27" customHeight="1" x14ac:dyDescent="0.3">
      <c r="A93" s="14"/>
      <c r="Y93" s="11"/>
      <c r="Z93" s="16"/>
      <c r="AA93" s="16"/>
      <c r="AB93" s="16"/>
      <c r="AC93" s="17"/>
    </row>
    <row r="94" spans="1:29" s="10" customFormat="1" ht="27" customHeight="1" x14ac:dyDescent="0.3">
      <c r="A94" s="14"/>
      <c r="B94" s="10" t="s">
        <v>12</v>
      </c>
      <c r="Y94" s="11"/>
      <c r="Z94" s="18">
        <f>SUM(Z74:Z93)</f>
        <v>0</v>
      </c>
      <c r="AA94" s="18">
        <f>SUM(AA74:AA93)</f>
        <v>0</v>
      </c>
      <c r="AB94" s="18">
        <f>SUM(AB74:AB93)</f>
        <v>4971.568816</v>
      </c>
      <c r="AC94" s="19">
        <f>SUM(AC83:AC93)</f>
        <v>4971.568816</v>
      </c>
    </row>
    <row r="95" spans="1:29" s="10" customFormat="1" ht="27" customHeight="1" x14ac:dyDescent="0.3">
      <c r="A95" s="14"/>
      <c r="Y95" s="11"/>
      <c r="Z95" s="16"/>
      <c r="AA95" s="16"/>
      <c r="AB95" s="16"/>
      <c r="AC95" s="17"/>
    </row>
    <row r="96" spans="1:29" s="10" customFormat="1" ht="27" customHeight="1" x14ac:dyDescent="0.3">
      <c r="A96" s="14"/>
      <c r="Y96" s="11"/>
      <c r="Z96" s="16"/>
      <c r="AA96" s="16"/>
      <c r="AB96" s="16"/>
      <c r="AC96" s="17"/>
    </row>
    <row r="97" spans="1:29" s="10" customFormat="1" ht="27" customHeight="1" x14ac:dyDescent="0.3">
      <c r="A97" s="14"/>
      <c r="Y97" s="11"/>
      <c r="Z97" s="16"/>
      <c r="AA97" s="16"/>
      <c r="AB97" s="16"/>
      <c r="AC97" s="17"/>
    </row>
    <row r="98" spans="1:29" s="10" customFormat="1" ht="27" customHeight="1" x14ac:dyDescent="0.3">
      <c r="A98" s="14"/>
      <c r="Y98" s="11"/>
      <c r="Z98" s="16"/>
      <c r="AA98" s="16"/>
      <c r="AB98" s="16"/>
      <c r="AC98" s="17"/>
    </row>
    <row r="99" spans="1:29" s="10" customFormat="1" ht="27" customHeight="1" x14ac:dyDescent="0.3">
      <c r="A99" s="14"/>
      <c r="Y99" s="11"/>
      <c r="Z99" s="16"/>
      <c r="AA99" s="16"/>
      <c r="AB99" s="16"/>
      <c r="AC99" s="17"/>
    </row>
    <row r="100" spans="1:29" s="10" customFormat="1" ht="27" customHeight="1" x14ac:dyDescent="0.3">
      <c r="A100" s="14"/>
      <c r="Y100" s="11"/>
      <c r="Z100" s="16"/>
      <c r="AA100" s="16"/>
      <c r="AB100" s="16"/>
      <c r="AC100" s="17"/>
    </row>
    <row r="101" spans="1:29" s="10" customFormat="1" ht="27" customHeight="1" x14ac:dyDescent="0.3">
      <c r="A101" s="14"/>
      <c r="Y101" s="11"/>
      <c r="Z101" s="16"/>
      <c r="AA101" s="16"/>
      <c r="AB101" s="16"/>
      <c r="AC101" s="17"/>
    </row>
    <row r="102" spans="1:29" s="10" customFormat="1" ht="27" customHeight="1" x14ac:dyDescent="0.3">
      <c r="A102" s="14"/>
      <c r="Y102" s="11"/>
      <c r="Z102" s="16"/>
      <c r="AA102" s="16"/>
      <c r="AB102" s="16"/>
      <c r="AC102" s="17"/>
    </row>
    <row r="103" spans="1:29" s="10" customFormat="1" ht="27" customHeight="1" x14ac:dyDescent="0.3">
      <c r="A103" s="14"/>
      <c r="Y103" s="11"/>
      <c r="Z103" s="16"/>
      <c r="AA103" s="16"/>
      <c r="AB103" s="16"/>
      <c r="AC103" s="17"/>
    </row>
    <row r="104" spans="1:29" s="10" customFormat="1" ht="27" customHeight="1" x14ac:dyDescent="0.3">
      <c r="A104" s="14"/>
      <c r="Y104" s="11"/>
      <c r="Z104" s="16"/>
      <c r="AA104" s="16"/>
      <c r="AB104" s="16"/>
      <c r="AC104" s="17"/>
    </row>
    <row r="105" spans="1:29" s="10" customFormat="1" ht="27" customHeight="1" x14ac:dyDescent="0.3">
      <c r="A105" s="14"/>
      <c r="Y105" s="11"/>
      <c r="Z105" s="16"/>
      <c r="AA105" s="16"/>
      <c r="AB105" s="16"/>
      <c r="AC105" s="17"/>
    </row>
    <row r="106" spans="1:29" s="10" customFormat="1" ht="27" customHeight="1" x14ac:dyDescent="0.3">
      <c r="A106" s="14"/>
      <c r="Y106" s="11"/>
      <c r="Z106" s="16"/>
      <c r="AA106" s="16"/>
      <c r="AB106" s="16"/>
      <c r="AC106" s="17"/>
    </row>
    <row r="107" spans="1:29" s="10" customFormat="1" ht="27" customHeight="1" x14ac:dyDescent="0.3">
      <c r="A107" s="14"/>
      <c r="Y107" s="11"/>
      <c r="Z107" s="16"/>
      <c r="AA107" s="16"/>
      <c r="AB107" s="16"/>
      <c r="AC107" s="17"/>
    </row>
    <row r="108" spans="1:29" s="10" customFormat="1" ht="27" customHeight="1" x14ac:dyDescent="0.3">
      <c r="A108" s="14"/>
      <c r="Y108" s="11"/>
      <c r="Z108" s="16"/>
      <c r="AA108" s="16"/>
      <c r="AB108" s="16"/>
      <c r="AC108" s="17"/>
    </row>
    <row r="109" spans="1:29" s="10" customFormat="1" ht="27" customHeight="1" x14ac:dyDescent="0.3">
      <c r="A109" s="14"/>
      <c r="Y109" s="11"/>
      <c r="Z109" s="16"/>
      <c r="AA109" s="16"/>
      <c r="AB109" s="16"/>
      <c r="AC109" s="17"/>
    </row>
    <row r="110" spans="1:29" s="10" customFormat="1" ht="27" customHeight="1" x14ac:dyDescent="0.3">
      <c r="A110" s="14"/>
      <c r="Y110" s="11"/>
      <c r="Z110" s="16"/>
      <c r="AA110" s="16"/>
      <c r="AB110" s="16"/>
      <c r="AC110" s="17"/>
    </row>
    <row r="111" spans="1:29" s="10" customFormat="1" ht="27" customHeight="1" x14ac:dyDescent="0.3">
      <c r="A111" s="14"/>
      <c r="Y111" s="11"/>
      <c r="Z111" s="16"/>
      <c r="AA111" s="16"/>
      <c r="AB111" s="16"/>
      <c r="AC111" s="17"/>
    </row>
    <row r="112" spans="1:29" s="10" customFormat="1" ht="27" customHeight="1" x14ac:dyDescent="0.3">
      <c r="A112" s="14"/>
      <c r="Y112" s="11"/>
      <c r="Z112" s="16"/>
      <c r="AA112" s="16"/>
      <c r="AB112" s="16"/>
      <c r="AC112" s="17"/>
    </row>
    <row r="113" spans="1:29" s="10" customFormat="1" ht="27" customHeight="1" x14ac:dyDescent="0.3">
      <c r="A113" s="14"/>
      <c r="Y113" s="11"/>
      <c r="Z113" s="16"/>
      <c r="AA113" s="16"/>
      <c r="AB113" s="16"/>
      <c r="AC113" s="17"/>
    </row>
    <row r="114" spans="1:29" s="10" customFormat="1" ht="27" customHeight="1" x14ac:dyDescent="0.3">
      <c r="A114" s="14"/>
      <c r="Y114" s="11"/>
      <c r="Z114" s="16"/>
      <c r="AA114" s="16"/>
      <c r="AB114" s="16"/>
      <c r="AC114" s="17"/>
    </row>
    <row r="115" spans="1:29" s="10" customFormat="1" ht="27" customHeight="1" x14ac:dyDescent="0.3">
      <c r="A115" s="14"/>
      <c r="Y115" s="11"/>
      <c r="Z115" s="16"/>
      <c r="AA115" s="16"/>
      <c r="AB115" s="16"/>
      <c r="AC115" s="17"/>
    </row>
    <row r="116" spans="1:29" s="10" customFormat="1" ht="27" customHeight="1" x14ac:dyDescent="0.3">
      <c r="A116" s="14"/>
      <c r="Y116" s="11"/>
      <c r="Z116" s="16"/>
      <c r="AA116" s="16"/>
      <c r="AB116" s="16"/>
      <c r="AC116" s="17"/>
    </row>
    <row r="117" spans="1:29" s="10" customFormat="1" ht="27" customHeight="1" x14ac:dyDescent="0.3">
      <c r="A117" s="14"/>
      <c r="Y117" s="11"/>
      <c r="Z117" s="16"/>
      <c r="AA117" s="16"/>
      <c r="AB117" s="16"/>
      <c r="AC117" s="17"/>
    </row>
    <row r="118" spans="1:29" s="41" customFormat="1" ht="27" customHeight="1" thickBot="1" x14ac:dyDescent="0.35">
      <c r="A118" s="86" t="s">
        <v>42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8"/>
      <c r="Z118" s="40">
        <f>SUM(Z94,Z73)</f>
        <v>0</v>
      </c>
      <c r="AA118" s="40">
        <f>SUM(AA94,AA73)</f>
        <v>4966</v>
      </c>
      <c r="AB118" s="40">
        <f>SUM(AB94,AB73)</f>
        <v>4971.568816</v>
      </c>
      <c r="AC118" s="40">
        <f>SUM(AC94,AC73)</f>
        <v>9937.5688159999991</v>
      </c>
    </row>
  </sheetData>
  <mergeCells count="66">
    <mergeCell ref="A1:AC2"/>
    <mergeCell ref="A3:Y4"/>
    <mergeCell ref="Z3:Z4"/>
    <mergeCell ref="AA3:AA4"/>
    <mergeCell ref="AB3:AB4"/>
    <mergeCell ref="AC3:AC4"/>
    <mergeCell ref="G12:H12"/>
    <mergeCell ref="K12:M12"/>
    <mergeCell ref="O12:P12"/>
    <mergeCell ref="D20:E20"/>
    <mergeCell ref="H20:I20"/>
    <mergeCell ref="L20:M20"/>
    <mergeCell ref="P20:Q20"/>
    <mergeCell ref="T20:U20"/>
    <mergeCell ref="E23:F23"/>
    <mergeCell ref="H23:I23"/>
    <mergeCell ref="K23:L23"/>
    <mergeCell ref="N23:O23"/>
    <mergeCell ref="Q23:R23"/>
    <mergeCell ref="S23:S24"/>
    <mergeCell ref="T23:U24"/>
    <mergeCell ref="A61:Y61"/>
    <mergeCell ref="V23:X24"/>
    <mergeCell ref="E28:G28"/>
    <mergeCell ref="E31:G31"/>
    <mergeCell ref="E34:G34"/>
    <mergeCell ref="I28:J28"/>
    <mergeCell ref="I31:J31"/>
    <mergeCell ref="I34:J34"/>
    <mergeCell ref="L28:M28"/>
    <mergeCell ref="E24:R24"/>
    <mergeCell ref="O28:Q28"/>
    <mergeCell ref="O31:Q31"/>
    <mergeCell ref="O34:Q34"/>
    <mergeCell ref="L31:M31"/>
    <mergeCell ref="L34:M34"/>
    <mergeCell ref="G69:H69"/>
    <mergeCell ref="K69:M69"/>
    <mergeCell ref="O69:P69"/>
    <mergeCell ref="D77:E77"/>
    <mergeCell ref="H77:I77"/>
    <mergeCell ref="L77:M77"/>
    <mergeCell ref="P77:Q77"/>
    <mergeCell ref="T77:U77"/>
    <mergeCell ref="E80:F80"/>
    <mergeCell ref="H80:I80"/>
    <mergeCell ref="K80:L80"/>
    <mergeCell ref="N80:O80"/>
    <mergeCell ref="Q80:R80"/>
    <mergeCell ref="S80:S81"/>
    <mergeCell ref="T80:U81"/>
    <mergeCell ref="V80:X81"/>
    <mergeCell ref="E81:R81"/>
    <mergeCell ref="E85:G85"/>
    <mergeCell ref="I85:J85"/>
    <mergeCell ref="L85:M85"/>
    <mergeCell ref="O85:Q85"/>
    <mergeCell ref="A118:Y118"/>
    <mergeCell ref="E88:G88"/>
    <mergeCell ref="I88:J88"/>
    <mergeCell ref="L88:M88"/>
    <mergeCell ref="O88:Q88"/>
    <mergeCell ref="E91:G91"/>
    <mergeCell ref="I91:J91"/>
    <mergeCell ref="L91:M91"/>
    <mergeCell ref="O91:Q9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33"/>
  <sheetViews>
    <sheetView workbookViewId="0">
      <selection activeCell="D4" sqref="D4"/>
    </sheetView>
  </sheetViews>
  <sheetFormatPr defaultRowHeight="16.5" x14ac:dyDescent="0.3"/>
  <cols>
    <col min="1" max="1" width="0.625" customWidth="1"/>
    <col min="2" max="2" width="6" customWidth="1"/>
    <col min="3" max="3" width="25.5" customWidth="1"/>
    <col min="4" max="4" width="23.375" customWidth="1"/>
    <col min="5" max="5" width="8.5" customWidth="1"/>
    <col min="6" max="9" width="16" customWidth="1"/>
    <col min="257" max="257" width="0.625" customWidth="1"/>
    <col min="258" max="258" width="6" customWidth="1"/>
    <col min="259" max="259" width="25.5" customWidth="1"/>
    <col min="260" max="260" width="23.375" customWidth="1"/>
    <col min="261" max="261" width="8.5" customWidth="1"/>
    <col min="262" max="265" width="16" customWidth="1"/>
    <col min="513" max="513" width="0.625" customWidth="1"/>
    <col min="514" max="514" width="6" customWidth="1"/>
    <col min="515" max="515" width="25.5" customWidth="1"/>
    <col min="516" max="516" width="23.375" customWidth="1"/>
    <col min="517" max="517" width="8.5" customWidth="1"/>
    <col min="518" max="521" width="16" customWidth="1"/>
    <col min="769" max="769" width="0.625" customWidth="1"/>
    <col min="770" max="770" width="6" customWidth="1"/>
    <col min="771" max="771" width="25.5" customWidth="1"/>
    <col min="772" max="772" width="23.375" customWidth="1"/>
    <col min="773" max="773" width="8.5" customWidth="1"/>
    <col min="774" max="777" width="16" customWidth="1"/>
    <col min="1025" max="1025" width="0.625" customWidth="1"/>
    <col min="1026" max="1026" width="6" customWidth="1"/>
    <col min="1027" max="1027" width="25.5" customWidth="1"/>
    <col min="1028" max="1028" width="23.375" customWidth="1"/>
    <col min="1029" max="1029" width="8.5" customWidth="1"/>
    <col min="1030" max="1033" width="16" customWidth="1"/>
    <col min="1281" max="1281" width="0.625" customWidth="1"/>
    <col min="1282" max="1282" width="6" customWidth="1"/>
    <col min="1283" max="1283" width="25.5" customWidth="1"/>
    <col min="1284" max="1284" width="23.375" customWidth="1"/>
    <col min="1285" max="1285" width="8.5" customWidth="1"/>
    <col min="1286" max="1289" width="16" customWidth="1"/>
    <col min="1537" max="1537" width="0.625" customWidth="1"/>
    <col min="1538" max="1538" width="6" customWidth="1"/>
    <col min="1539" max="1539" width="25.5" customWidth="1"/>
    <col min="1540" max="1540" width="23.375" customWidth="1"/>
    <col min="1541" max="1541" width="8.5" customWidth="1"/>
    <col min="1542" max="1545" width="16" customWidth="1"/>
    <col min="1793" max="1793" width="0.625" customWidth="1"/>
    <col min="1794" max="1794" width="6" customWidth="1"/>
    <col min="1795" max="1795" width="25.5" customWidth="1"/>
    <col min="1796" max="1796" width="23.375" customWidth="1"/>
    <col min="1797" max="1797" width="8.5" customWidth="1"/>
    <col min="1798" max="1801" width="16" customWidth="1"/>
    <col min="2049" max="2049" width="0.625" customWidth="1"/>
    <col min="2050" max="2050" width="6" customWidth="1"/>
    <col min="2051" max="2051" width="25.5" customWidth="1"/>
    <col min="2052" max="2052" width="23.375" customWidth="1"/>
    <col min="2053" max="2053" width="8.5" customWidth="1"/>
    <col min="2054" max="2057" width="16" customWidth="1"/>
    <col min="2305" max="2305" width="0.625" customWidth="1"/>
    <col min="2306" max="2306" width="6" customWidth="1"/>
    <col min="2307" max="2307" width="25.5" customWidth="1"/>
    <col min="2308" max="2308" width="23.375" customWidth="1"/>
    <col min="2309" max="2309" width="8.5" customWidth="1"/>
    <col min="2310" max="2313" width="16" customWidth="1"/>
    <col min="2561" max="2561" width="0.625" customWidth="1"/>
    <col min="2562" max="2562" width="6" customWidth="1"/>
    <col min="2563" max="2563" width="25.5" customWidth="1"/>
    <col min="2564" max="2564" width="23.375" customWidth="1"/>
    <col min="2565" max="2565" width="8.5" customWidth="1"/>
    <col min="2566" max="2569" width="16" customWidth="1"/>
    <col min="2817" max="2817" width="0.625" customWidth="1"/>
    <col min="2818" max="2818" width="6" customWidth="1"/>
    <col min="2819" max="2819" width="25.5" customWidth="1"/>
    <col min="2820" max="2820" width="23.375" customWidth="1"/>
    <col min="2821" max="2821" width="8.5" customWidth="1"/>
    <col min="2822" max="2825" width="16" customWidth="1"/>
    <col min="3073" max="3073" width="0.625" customWidth="1"/>
    <col min="3074" max="3074" width="6" customWidth="1"/>
    <col min="3075" max="3075" width="25.5" customWidth="1"/>
    <col min="3076" max="3076" width="23.375" customWidth="1"/>
    <col min="3077" max="3077" width="8.5" customWidth="1"/>
    <col min="3078" max="3081" width="16" customWidth="1"/>
    <col min="3329" max="3329" width="0.625" customWidth="1"/>
    <col min="3330" max="3330" width="6" customWidth="1"/>
    <col min="3331" max="3331" width="25.5" customWidth="1"/>
    <col min="3332" max="3332" width="23.375" customWidth="1"/>
    <col min="3333" max="3333" width="8.5" customWidth="1"/>
    <col min="3334" max="3337" width="16" customWidth="1"/>
    <col min="3585" max="3585" width="0.625" customWidth="1"/>
    <col min="3586" max="3586" width="6" customWidth="1"/>
    <col min="3587" max="3587" width="25.5" customWidth="1"/>
    <col min="3588" max="3588" width="23.375" customWidth="1"/>
    <col min="3589" max="3589" width="8.5" customWidth="1"/>
    <col min="3590" max="3593" width="16" customWidth="1"/>
    <col min="3841" max="3841" width="0.625" customWidth="1"/>
    <col min="3842" max="3842" width="6" customWidth="1"/>
    <col min="3843" max="3843" width="25.5" customWidth="1"/>
    <col min="3844" max="3844" width="23.375" customWidth="1"/>
    <col min="3845" max="3845" width="8.5" customWidth="1"/>
    <col min="3846" max="3849" width="16" customWidth="1"/>
    <col min="4097" max="4097" width="0.625" customWidth="1"/>
    <col min="4098" max="4098" width="6" customWidth="1"/>
    <col min="4099" max="4099" width="25.5" customWidth="1"/>
    <col min="4100" max="4100" width="23.375" customWidth="1"/>
    <col min="4101" max="4101" width="8.5" customWidth="1"/>
    <col min="4102" max="4105" width="16" customWidth="1"/>
    <col min="4353" max="4353" width="0.625" customWidth="1"/>
    <col min="4354" max="4354" width="6" customWidth="1"/>
    <col min="4355" max="4355" width="25.5" customWidth="1"/>
    <col min="4356" max="4356" width="23.375" customWidth="1"/>
    <col min="4357" max="4357" width="8.5" customWidth="1"/>
    <col min="4358" max="4361" width="16" customWidth="1"/>
    <col min="4609" max="4609" width="0.625" customWidth="1"/>
    <col min="4610" max="4610" width="6" customWidth="1"/>
    <col min="4611" max="4611" width="25.5" customWidth="1"/>
    <col min="4612" max="4612" width="23.375" customWidth="1"/>
    <col min="4613" max="4613" width="8.5" customWidth="1"/>
    <col min="4614" max="4617" width="16" customWidth="1"/>
    <col min="4865" max="4865" width="0.625" customWidth="1"/>
    <col min="4866" max="4866" width="6" customWidth="1"/>
    <col min="4867" max="4867" width="25.5" customWidth="1"/>
    <col min="4868" max="4868" width="23.375" customWidth="1"/>
    <col min="4869" max="4869" width="8.5" customWidth="1"/>
    <col min="4870" max="4873" width="16" customWidth="1"/>
    <col min="5121" max="5121" width="0.625" customWidth="1"/>
    <col min="5122" max="5122" width="6" customWidth="1"/>
    <col min="5123" max="5123" width="25.5" customWidth="1"/>
    <col min="5124" max="5124" width="23.375" customWidth="1"/>
    <col min="5125" max="5125" width="8.5" customWidth="1"/>
    <col min="5126" max="5129" width="16" customWidth="1"/>
    <col min="5377" max="5377" width="0.625" customWidth="1"/>
    <col min="5378" max="5378" width="6" customWidth="1"/>
    <col min="5379" max="5379" width="25.5" customWidth="1"/>
    <col min="5380" max="5380" width="23.375" customWidth="1"/>
    <col min="5381" max="5381" width="8.5" customWidth="1"/>
    <col min="5382" max="5385" width="16" customWidth="1"/>
    <col min="5633" max="5633" width="0.625" customWidth="1"/>
    <col min="5634" max="5634" width="6" customWidth="1"/>
    <col min="5635" max="5635" width="25.5" customWidth="1"/>
    <col min="5636" max="5636" width="23.375" customWidth="1"/>
    <col min="5637" max="5637" width="8.5" customWidth="1"/>
    <col min="5638" max="5641" width="16" customWidth="1"/>
    <col min="5889" max="5889" width="0.625" customWidth="1"/>
    <col min="5890" max="5890" width="6" customWidth="1"/>
    <col min="5891" max="5891" width="25.5" customWidth="1"/>
    <col min="5892" max="5892" width="23.375" customWidth="1"/>
    <col min="5893" max="5893" width="8.5" customWidth="1"/>
    <col min="5894" max="5897" width="16" customWidth="1"/>
    <col min="6145" max="6145" width="0.625" customWidth="1"/>
    <col min="6146" max="6146" width="6" customWidth="1"/>
    <col min="6147" max="6147" width="25.5" customWidth="1"/>
    <col min="6148" max="6148" width="23.375" customWidth="1"/>
    <col min="6149" max="6149" width="8.5" customWidth="1"/>
    <col min="6150" max="6153" width="16" customWidth="1"/>
    <col min="6401" max="6401" width="0.625" customWidth="1"/>
    <col min="6402" max="6402" width="6" customWidth="1"/>
    <col min="6403" max="6403" width="25.5" customWidth="1"/>
    <col min="6404" max="6404" width="23.375" customWidth="1"/>
    <col min="6405" max="6405" width="8.5" customWidth="1"/>
    <col min="6406" max="6409" width="16" customWidth="1"/>
    <col min="6657" max="6657" width="0.625" customWidth="1"/>
    <col min="6658" max="6658" width="6" customWidth="1"/>
    <col min="6659" max="6659" width="25.5" customWidth="1"/>
    <col min="6660" max="6660" width="23.375" customWidth="1"/>
    <col min="6661" max="6661" width="8.5" customWidth="1"/>
    <col min="6662" max="6665" width="16" customWidth="1"/>
    <col min="6913" max="6913" width="0.625" customWidth="1"/>
    <col min="6914" max="6914" width="6" customWidth="1"/>
    <col min="6915" max="6915" width="25.5" customWidth="1"/>
    <col min="6916" max="6916" width="23.375" customWidth="1"/>
    <col min="6917" max="6917" width="8.5" customWidth="1"/>
    <col min="6918" max="6921" width="16" customWidth="1"/>
    <col min="7169" max="7169" width="0.625" customWidth="1"/>
    <col min="7170" max="7170" width="6" customWidth="1"/>
    <col min="7171" max="7171" width="25.5" customWidth="1"/>
    <col min="7172" max="7172" width="23.375" customWidth="1"/>
    <col min="7173" max="7173" width="8.5" customWidth="1"/>
    <col min="7174" max="7177" width="16" customWidth="1"/>
    <col min="7425" max="7425" width="0.625" customWidth="1"/>
    <col min="7426" max="7426" width="6" customWidth="1"/>
    <col min="7427" max="7427" width="25.5" customWidth="1"/>
    <col min="7428" max="7428" width="23.375" customWidth="1"/>
    <col min="7429" max="7429" width="8.5" customWidth="1"/>
    <col min="7430" max="7433" width="16" customWidth="1"/>
    <col min="7681" max="7681" width="0.625" customWidth="1"/>
    <col min="7682" max="7682" width="6" customWidth="1"/>
    <col min="7683" max="7683" width="25.5" customWidth="1"/>
    <col min="7684" max="7684" width="23.375" customWidth="1"/>
    <col min="7685" max="7685" width="8.5" customWidth="1"/>
    <col min="7686" max="7689" width="16" customWidth="1"/>
    <col min="7937" max="7937" width="0.625" customWidth="1"/>
    <col min="7938" max="7938" width="6" customWidth="1"/>
    <col min="7939" max="7939" width="25.5" customWidth="1"/>
    <col min="7940" max="7940" width="23.375" customWidth="1"/>
    <col min="7941" max="7941" width="8.5" customWidth="1"/>
    <col min="7942" max="7945" width="16" customWidth="1"/>
    <col min="8193" max="8193" width="0.625" customWidth="1"/>
    <col min="8194" max="8194" width="6" customWidth="1"/>
    <col min="8195" max="8195" width="25.5" customWidth="1"/>
    <col min="8196" max="8196" width="23.375" customWidth="1"/>
    <col min="8197" max="8197" width="8.5" customWidth="1"/>
    <col min="8198" max="8201" width="16" customWidth="1"/>
    <col min="8449" max="8449" width="0.625" customWidth="1"/>
    <col min="8450" max="8450" width="6" customWidth="1"/>
    <col min="8451" max="8451" width="25.5" customWidth="1"/>
    <col min="8452" max="8452" width="23.375" customWidth="1"/>
    <col min="8453" max="8453" width="8.5" customWidth="1"/>
    <col min="8454" max="8457" width="16" customWidth="1"/>
    <col min="8705" max="8705" width="0.625" customWidth="1"/>
    <col min="8706" max="8706" width="6" customWidth="1"/>
    <col min="8707" max="8707" width="25.5" customWidth="1"/>
    <col min="8708" max="8708" width="23.375" customWidth="1"/>
    <col min="8709" max="8709" width="8.5" customWidth="1"/>
    <col min="8710" max="8713" width="16" customWidth="1"/>
    <col min="8961" max="8961" width="0.625" customWidth="1"/>
    <col min="8962" max="8962" width="6" customWidth="1"/>
    <col min="8963" max="8963" width="25.5" customWidth="1"/>
    <col min="8964" max="8964" width="23.375" customWidth="1"/>
    <col min="8965" max="8965" width="8.5" customWidth="1"/>
    <col min="8966" max="8969" width="16" customWidth="1"/>
    <col min="9217" max="9217" width="0.625" customWidth="1"/>
    <col min="9218" max="9218" width="6" customWidth="1"/>
    <col min="9219" max="9219" width="25.5" customWidth="1"/>
    <col min="9220" max="9220" width="23.375" customWidth="1"/>
    <col min="9221" max="9221" width="8.5" customWidth="1"/>
    <col min="9222" max="9225" width="16" customWidth="1"/>
    <col min="9473" max="9473" width="0.625" customWidth="1"/>
    <col min="9474" max="9474" width="6" customWidth="1"/>
    <col min="9475" max="9475" width="25.5" customWidth="1"/>
    <col min="9476" max="9476" width="23.375" customWidth="1"/>
    <col min="9477" max="9477" width="8.5" customWidth="1"/>
    <col min="9478" max="9481" width="16" customWidth="1"/>
    <col min="9729" max="9729" width="0.625" customWidth="1"/>
    <col min="9730" max="9730" width="6" customWidth="1"/>
    <col min="9731" max="9731" width="25.5" customWidth="1"/>
    <col min="9732" max="9732" width="23.375" customWidth="1"/>
    <col min="9733" max="9733" width="8.5" customWidth="1"/>
    <col min="9734" max="9737" width="16" customWidth="1"/>
    <col min="9985" max="9985" width="0.625" customWidth="1"/>
    <col min="9986" max="9986" width="6" customWidth="1"/>
    <col min="9987" max="9987" width="25.5" customWidth="1"/>
    <col min="9988" max="9988" width="23.375" customWidth="1"/>
    <col min="9989" max="9989" width="8.5" customWidth="1"/>
    <col min="9990" max="9993" width="16" customWidth="1"/>
    <col min="10241" max="10241" width="0.625" customWidth="1"/>
    <col min="10242" max="10242" width="6" customWidth="1"/>
    <col min="10243" max="10243" width="25.5" customWidth="1"/>
    <col min="10244" max="10244" width="23.375" customWidth="1"/>
    <col min="10245" max="10245" width="8.5" customWidth="1"/>
    <col min="10246" max="10249" width="16" customWidth="1"/>
    <col min="10497" max="10497" width="0.625" customWidth="1"/>
    <col min="10498" max="10498" width="6" customWidth="1"/>
    <col min="10499" max="10499" width="25.5" customWidth="1"/>
    <col min="10500" max="10500" width="23.375" customWidth="1"/>
    <col min="10501" max="10501" width="8.5" customWidth="1"/>
    <col min="10502" max="10505" width="16" customWidth="1"/>
    <col min="10753" max="10753" width="0.625" customWidth="1"/>
    <col min="10754" max="10754" width="6" customWidth="1"/>
    <col min="10755" max="10755" width="25.5" customWidth="1"/>
    <col min="10756" max="10756" width="23.375" customWidth="1"/>
    <col min="10757" max="10757" width="8.5" customWidth="1"/>
    <col min="10758" max="10761" width="16" customWidth="1"/>
    <col min="11009" max="11009" width="0.625" customWidth="1"/>
    <col min="11010" max="11010" width="6" customWidth="1"/>
    <col min="11011" max="11011" width="25.5" customWidth="1"/>
    <col min="11012" max="11012" width="23.375" customWidth="1"/>
    <col min="11013" max="11013" width="8.5" customWidth="1"/>
    <col min="11014" max="11017" width="16" customWidth="1"/>
    <col min="11265" max="11265" width="0.625" customWidth="1"/>
    <col min="11266" max="11266" width="6" customWidth="1"/>
    <col min="11267" max="11267" width="25.5" customWidth="1"/>
    <col min="11268" max="11268" width="23.375" customWidth="1"/>
    <col min="11269" max="11269" width="8.5" customWidth="1"/>
    <col min="11270" max="11273" width="16" customWidth="1"/>
    <col min="11521" max="11521" width="0.625" customWidth="1"/>
    <col min="11522" max="11522" width="6" customWidth="1"/>
    <col min="11523" max="11523" width="25.5" customWidth="1"/>
    <col min="11524" max="11524" width="23.375" customWidth="1"/>
    <col min="11525" max="11525" width="8.5" customWidth="1"/>
    <col min="11526" max="11529" width="16" customWidth="1"/>
    <col min="11777" max="11777" width="0.625" customWidth="1"/>
    <col min="11778" max="11778" width="6" customWidth="1"/>
    <col min="11779" max="11779" width="25.5" customWidth="1"/>
    <col min="11780" max="11780" width="23.375" customWidth="1"/>
    <col min="11781" max="11781" width="8.5" customWidth="1"/>
    <col min="11782" max="11785" width="16" customWidth="1"/>
    <col min="12033" max="12033" width="0.625" customWidth="1"/>
    <col min="12034" max="12034" width="6" customWidth="1"/>
    <col min="12035" max="12035" width="25.5" customWidth="1"/>
    <col min="12036" max="12036" width="23.375" customWidth="1"/>
    <col min="12037" max="12037" width="8.5" customWidth="1"/>
    <col min="12038" max="12041" width="16" customWidth="1"/>
    <col min="12289" max="12289" width="0.625" customWidth="1"/>
    <col min="12290" max="12290" width="6" customWidth="1"/>
    <col min="12291" max="12291" width="25.5" customWidth="1"/>
    <col min="12292" max="12292" width="23.375" customWidth="1"/>
    <col min="12293" max="12293" width="8.5" customWidth="1"/>
    <col min="12294" max="12297" width="16" customWidth="1"/>
    <col min="12545" max="12545" width="0.625" customWidth="1"/>
    <col min="12546" max="12546" width="6" customWidth="1"/>
    <col min="12547" max="12547" width="25.5" customWidth="1"/>
    <col min="12548" max="12548" width="23.375" customWidth="1"/>
    <col min="12549" max="12549" width="8.5" customWidth="1"/>
    <col min="12550" max="12553" width="16" customWidth="1"/>
    <col min="12801" max="12801" width="0.625" customWidth="1"/>
    <col min="12802" max="12802" width="6" customWidth="1"/>
    <col min="12803" max="12803" width="25.5" customWidth="1"/>
    <col min="12804" max="12804" width="23.375" customWidth="1"/>
    <col min="12805" max="12805" width="8.5" customWidth="1"/>
    <col min="12806" max="12809" width="16" customWidth="1"/>
    <col min="13057" max="13057" width="0.625" customWidth="1"/>
    <col min="13058" max="13058" width="6" customWidth="1"/>
    <col min="13059" max="13059" width="25.5" customWidth="1"/>
    <col min="13060" max="13060" width="23.375" customWidth="1"/>
    <col min="13061" max="13061" width="8.5" customWidth="1"/>
    <col min="13062" max="13065" width="16" customWidth="1"/>
    <col min="13313" max="13313" width="0.625" customWidth="1"/>
    <col min="13314" max="13314" width="6" customWidth="1"/>
    <col min="13315" max="13315" width="25.5" customWidth="1"/>
    <col min="13316" max="13316" width="23.375" customWidth="1"/>
    <col min="13317" max="13317" width="8.5" customWidth="1"/>
    <col min="13318" max="13321" width="16" customWidth="1"/>
    <col min="13569" max="13569" width="0.625" customWidth="1"/>
    <col min="13570" max="13570" width="6" customWidth="1"/>
    <col min="13571" max="13571" width="25.5" customWidth="1"/>
    <col min="13572" max="13572" width="23.375" customWidth="1"/>
    <col min="13573" max="13573" width="8.5" customWidth="1"/>
    <col min="13574" max="13577" width="16" customWidth="1"/>
    <col min="13825" max="13825" width="0.625" customWidth="1"/>
    <col min="13826" max="13826" width="6" customWidth="1"/>
    <col min="13827" max="13827" width="25.5" customWidth="1"/>
    <col min="13828" max="13828" width="23.375" customWidth="1"/>
    <col min="13829" max="13829" width="8.5" customWidth="1"/>
    <col min="13830" max="13833" width="16" customWidth="1"/>
    <col min="14081" max="14081" width="0.625" customWidth="1"/>
    <col min="14082" max="14082" width="6" customWidth="1"/>
    <col min="14083" max="14083" width="25.5" customWidth="1"/>
    <col min="14084" max="14084" width="23.375" customWidth="1"/>
    <col min="14085" max="14085" width="8.5" customWidth="1"/>
    <col min="14086" max="14089" width="16" customWidth="1"/>
    <col min="14337" max="14337" width="0.625" customWidth="1"/>
    <col min="14338" max="14338" width="6" customWidth="1"/>
    <col min="14339" max="14339" width="25.5" customWidth="1"/>
    <col min="14340" max="14340" width="23.375" customWidth="1"/>
    <col min="14341" max="14341" width="8.5" customWidth="1"/>
    <col min="14342" max="14345" width="16" customWidth="1"/>
    <col min="14593" max="14593" width="0.625" customWidth="1"/>
    <col min="14594" max="14594" width="6" customWidth="1"/>
    <col min="14595" max="14595" width="25.5" customWidth="1"/>
    <col min="14596" max="14596" width="23.375" customWidth="1"/>
    <col min="14597" max="14597" width="8.5" customWidth="1"/>
    <col min="14598" max="14601" width="16" customWidth="1"/>
    <col min="14849" max="14849" width="0.625" customWidth="1"/>
    <col min="14850" max="14850" width="6" customWidth="1"/>
    <col min="14851" max="14851" width="25.5" customWidth="1"/>
    <col min="14852" max="14852" width="23.375" customWidth="1"/>
    <col min="14853" max="14853" width="8.5" customWidth="1"/>
    <col min="14854" max="14857" width="16" customWidth="1"/>
    <col min="15105" max="15105" width="0.625" customWidth="1"/>
    <col min="15106" max="15106" width="6" customWidth="1"/>
    <col min="15107" max="15107" width="25.5" customWidth="1"/>
    <col min="15108" max="15108" width="23.375" customWidth="1"/>
    <col min="15109" max="15109" width="8.5" customWidth="1"/>
    <col min="15110" max="15113" width="16" customWidth="1"/>
    <col min="15361" max="15361" width="0.625" customWidth="1"/>
    <col min="15362" max="15362" width="6" customWidth="1"/>
    <col min="15363" max="15363" width="25.5" customWidth="1"/>
    <col min="15364" max="15364" width="23.375" customWidth="1"/>
    <col min="15365" max="15365" width="8.5" customWidth="1"/>
    <col min="15366" max="15369" width="16" customWidth="1"/>
    <col min="15617" max="15617" width="0.625" customWidth="1"/>
    <col min="15618" max="15618" width="6" customWidth="1"/>
    <col min="15619" max="15619" width="25.5" customWidth="1"/>
    <col min="15620" max="15620" width="23.375" customWidth="1"/>
    <col min="15621" max="15621" width="8.5" customWidth="1"/>
    <col min="15622" max="15625" width="16" customWidth="1"/>
    <col min="15873" max="15873" width="0.625" customWidth="1"/>
    <col min="15874" max="15874" width="6" customWidth="1"/>
    <col min="15875" max="15875" width="25.5" customWidth="1"/>
    <col min="15876" max="15876" width="23.375" customWidth="1"/>
    <col min="15877" max="15877" width="8.5" customWidth="1"/>
    <col min="15878" max="15881" width="16" customWidth="1"/>
    <col min="16129" max="16129" width="0.625" customWidth="1"/>
    <col min="16130" max="16130" width="6" customWidth="1"/>
    <col min="16131" max="16131" width="25.5" customWidth="1"/>
    <col min="16132" max="16132" width="23.375" customWidth="1"/>
    <col min="16133" max="16133" width="8.5" customWidth="1"/>
    <col min="16134" max="16137" width="16" customWidth="1"/>
  </cols>
  <sheetData>
    <row r="1" spans="2:29" s="68" customFormat="1" ht="24.95" customHeight="1" x14ac:dyDescent="0.3">
      <c r="B1" s="114" t="s">
        <v>47</v>
      </c>
      <c r="C1" s="114"/>
      <c r="D1" s="114"/>
      <c r="E1" s="114"/>
      <c r="F1" s="114"/>
      <c r="G1" s="114"/>
      <c r="H1" s="114"/>
      <c r="I1" s="114"/>
    </row>
    <row r="2" spans="2:29" s="68" customFormat="1" ht="9.9499999999999993" customHeight="1" x14ac:dyDescent="0.3">
      <c r="B2" s="115"/>
      <c r="C2" s="115"/>
      <c r="D2" s="115"/>
      <c r="E2" s="115"/>
      <c r="F2" s="115"/>
      <c r="G2" s="115"/>
      <c r="H2" s="115"/>
      <c r="I2" s="115"/>
    </row>
    <row r="3" spans="2:29" s="68" customFormat="1" ht="30.75" customHeight="1" x14ac:dyDescent="0.3">
      <c r="B3" s="79" t="s">
        <v>48</v>
      </c>
      <c r="C3" s="80" t="s">
        <v>49</v>
      </c>
      <c r="D3" s="80" t="s">
        <v>33</v>
      </c>
      <c r="E3" s="80" t="s">
        <v>43</v>
      </c>
      <c r="F3" s="80" t="s">
        <v>2</v>
      </c>
      <c r="G3" s="80" t="s">
        <v>4</v>
      </c>
      <c r="H3" s="81" t="s">
        <v>35</v>
      </c>
      <c r="I3" s="82" t="s">
        <v>36</v>
      </c>
    </row>
    <row r="4" spans="2:29" s="68" customFormat="1" ht="19.7" customHeight="1" x14ac:dyDescent="0.3">
      <c r="B4" s="69" t="s">
        <v>50</v>
      </c>
      <c r="C4" s="70" t="str">
        <f>기계경비!B4</f>
        <v>유압식압입인발기</v>
      </c>
      <c r="D4" s="70" t="str">
        <f>기계경비!C4</f>
        <v>100~130TON</v>
      </c>
      <c r="E4" s="70" t="s">
        <v>51</v>
      </c>
      <c r="F4" s="71">
        <f>기계경비!Z4</f>
        <v>0</v>
      </c>
      <c r="G4" s="71">
        <f>기계경비!AA4</f>
        <v>0</v>
      </c>
      <c r="H4" s="72">
        <f>기계경비!AB4</f>
        <v>248578.44079999998</v>
      </c>
      <c r="I4" s="73">
        <f t="shared" ref="I4" si="0">G4+F4+H4</f>
        <v>248578.44079999998</v>
      </c>
      <c r="Z4" s="74"/>
      <c r="AC4" s="74"/>
    </row>
    <row r="5" spans="2:29" s="68" customFormat="1" ht="19.7" customHeight="1" x14ac:dyDescent="0.3">
      <c r="B5" s="69"/>
      <c r="C5" s="75"/>
      <c r="D5" s="75"/>
      <c r="E5" s="70"/>
      <c r="F5" s="76"/>
      <c r="G5" s="76"/>
      <c r="H5" s="77"/>
      <c r="I5" s="78"/>
      <c r="Z5" s="74"/>
      <c r="AC5" s="74"/>
    </row>
    <row r="6" spans="2:29" s="68" customFormat="1" ht="19.7" customHeight="1" x14ac:dyDescent="0.3">
      <c r="B6" s="69"/>
      <c r="C6" s="75"/>
      <c r="D6" s="75"/>
      <c r="E6" s="70"/>
      <c r="F6" s="76"/>
      <c r="G6" s="76"/>
      <c r="H6" s="77"/>
      <c r="I6" s="78"/>
      <c r="Z6" s="74"/>
      <c r="AC6" s="74"/>
    </row>
    <row r="7" spans="2:29" s="68" customFormat="1" ht="19.7" customHeight="1" x14ac:dyDescent="0.3">
      <c r="B7" s="69"/>
      <c r="C7" s="75"/>
      <c r="D7" s="75"/>
      <c r="E7" s="70"/>
      <c r="F7" s="76"/>
      <c r="G7" s="76"/>
      <c r="H7" s="77"/>
      <c r="I7" s="78"/>
      <c r="Z7" s="74"/>
      <c r="AC7" s="74"/>
    </row>
    <row r="8" spans="2:29" s="68" customFormat="1" ht="19.7" customHeight="1" x14ac:dyDescent="0.3">
      <c r="B8" s="69"/>
      <c r="C8" s="75"/>
      <c r="D8" s="75"/>
      <c r="E8" s="70"/>
      <c r="F8" s="76"/>
      <c r="G8" s="76"/>
      <c r="H8" s="77"/>
      <c r="I8" s="78"/>
      <c r="Z8" s="74"/>
      <c r="AC8" s="74"/>
    </row>
    <row r="9" spans="2:29" s="68" customFormat="1" ht="19.7" customHeight="1" x14ac:dyDescent="0.3">
      <c r="B9" s="69"/>
      <c r="C9" s="75"/>
      <c r="D9" s="75"/>
      <c r="E9" s="70"/>
      <c r="F9" s="76"/>
      <c r="G9" s="76"/>
      <c r="H9" s="77"/>
      <c r="I9" s="78"/>
      <c r="Z9" s="74"/>
      <c r="AC9" s="74"/>
    </row>
    <row r="10" spans="2:29" s="68" customFormat="1" ht="19.7" customHeight="1" x14ac:dyDescent="0.3">
      <c r="B10" s="69"/>
      <c r="C10" s="75"/>
      <c r="D10" s="75"/>
      <c r="E10" s="70"/>
      <c r="F10" s="76"/>
      <c r="G10" s="76"/>
      <c r="H10" s="77"/>
      <c r="I10" s="78"/>
      <c r="Z10" s="74"/>
      <c r="AC10" s="74"/>
    </row>
    <row r="11" spans="2:29" s="68" customFormat="1" ht="19.7" customHeight="1" x14ac:dyDescent="0.3">
      <c r="B11" s="69"/>
      <c r="C11" s="75"/>
      <c r="D11" s="75"/>
      <c r="E11" s="70"/>
      <c r="F11" s="76"/>
      <c r="G11" s="76"/>
      <c r="H11" s="77"/>
      <c r="I11" s="78"/>
      <c r="Z11" s="74"/>
      <c r="AC11" s="74"/>
    </row>
    <row r="12" spans="2:29" s="68" customFormat="1" ht="19.7" customHeight="1" x14ac:dyDescent="0.3">
      <c r="B12" s="69"/>
      <c r="C12" s="75"/>
      <c r="D12" s="75"/>
      <c r="E12" s="70"/>
      <c r="F12" s="76"/>
      <c r="G12" s="76"/>
      <c r="H12" s="77"/>
      <c r="I12" s="78"/>
      <c r="Z12" s="74"/>
      <c r="AC12" s="74"/>
    </row>
    <row r="13" spans="2:29" s="68" customFormat="1" ht="19.7" customHeight="1" x14ac:dyDescent="0.3">
      <c r="B13" s="69"/>
      <c r="C13" s="75"/>
      <c r="D13" s="75"/>
      <c r="E13" s="70"/>
      <c r="F13" s="76"/>
      <c r="G13" s="76"/>
      <c r="H13" s="77"/>
      <c r="I13" s="78"/>
      <c r="Z13" s="74"/>
      <c r="AC13" s="74"/>
    </row>
    <row r="14" spans="2:29" s="68" customFormat="1" ht="19.7" customHeight="1" x14ac:dyDescent="0.3">
      <c r="B14" s="69"/>
      <c r="C14" s="75"/>
      <c r="D14" s="75"/>
      <c r="E14" s="70"/>
      <c r="F14" s="76"/>
      <c r="G14" s="76"/>
      <c r="H14" s="77"/>
      <c r="I14" s="78"/>
      <c r="Z14" s="74"/>
      <c r="AC14" s="74"/>
    </row>
    <row r="15" spans="2:29" s="68" customFormat="1" ht="19.7" customHeight="1" x14ac:dyDescent="0.3">
      <c r="B15" s="69"/>
      <c r="C15" s="75"/>
      <c r="D15" s="75"/>
      <c r="E15" s="70"/>
      <c r="F15" s="76"/>
      <c r="G15" s="76"/>
      <c r="H15" s="77"/>
      <c r="I15" s="78"/>
      <c r="Z15" s="74"/>
      <c r="AC15" s="74"/>
    </row>
    <row r="16" spans="2:29" s="68" customFormat="1" ht="19.7" customHeight="1" x14ac:dyDescent="0.3">
      <c r="B16" s="69"/>
      <c r="C16" s="75"/>
      <c r="D16" s="75"/>
      <c r="E16" s="70"/>
      <c r="F16" s="76"/>
      <c r="G16" s="76"/>
      <c r="H16" s="77"/>
      <c r="I16" s="78"/>
      <c r="Z16" s="74"/>
      <c r="AC16" s="74"/>
    </row>
    <row r="17" spans="2:29" s="68" customFormat="1" ht="19.7" customHeight="1" x14ac:dyDescent="0.3">
      <c r="B17" s="69"/>
      <c r="C17" s="75"/>
      <c r="D17" s="75"/>
      <c r="E17" s="70"/>
      <c r="F17" s="76"/>
      <c r="G17" s="76"/>
      <c r="H17" s="77"/>
      <c r="I17" s="78"/>
      <c r="Z17" s="74"/>
      <c r="AC17" s="74"/>
    </row>
    <row r="18" spans="2:29" s="68" customFormat="1" ht="19.7" customHeight="1" x14ac:dyDescent="0.3">
      <c r="B18" s="69"/>
      <c r="C18" s="75"/>
      <c r="D18" s="75"/>
      <c r="E18" s="70"/>
      <c r="F18" s="76"/>
      <c r="G18" s="76"/>
      <c r="H18" s="77"/>
      <c r="I18" s="78"/>
      <c r="Z18" s="74"/>
      <c r="AC18" s="74"/>
    </row>
    <row r="19" spans="2:29" s="68" customFormat="1" ht="19.7" customHeight="1" x14ac:dyDescent="0.3">
      <c r="B19" s="69"/>
      <c r="C19" s="75"/>
      <c r="D19" s="75"/>
      <c r="E19" s="70"/>
      <c r="F19" s="76"/>
      <c r="G19" s="76"/>
      <c r="H19" s="77"/>
      <c r="I19" s="78"/>
      <c r="Z19" s="74"/>
      <c r="AC19" s="74"/>
    </row>
    <row r="20" spans="2:29" s="68" customFormat="1" ht="19.7" customHeight="1" x14ac:dyDescent="0.3">
      <c r="B20" s="69"/>
      <c r="C20" s="75"/>
      <c r="D20" s="75"/>
      <c r="E20" s="70"/>
      <c r="F20" s="76"/>
      <c r="G20" s="76"/>
      <c r="H20" s="77"/>
      <c r="I20" s="78"/>
      <c r="Z20" s="74"/>
      <c r="AC20" s="74"/>
    </row>
    <row r="21" spans="2:29" s="68" customFormat="1" ht="19.7" customHeight="1" x14ac:dyDescent="0.3">
      <c r="B21" s="69"/>
      <c r="C21" s="75"/>
      <c r="D21" s="75"/>
      <c r="E21" s="70"/>
      <c r="F21" s="76"/>
      <c r="G21" s="76"/>
      <c r="H21" s="77"/>
      <c r="I21" s="78"/>
      <c r="Z21" s="74"/>
      <c r="AC21" s="74"/>
    </row>
    <row r="22" spans="2:29" s="68" customFormat="1" ht="19.7" customHeight="1" x14ac:dyDescent="0.3">
      <c r="B22" s="69"/>
      <c r="C22" s="75"/>
      <c r="D22" s="75"/>
      <c r="E22" s="70"/>
      <c r="F22" s="76"/>
      <c r="G22" s="76"/>
      <c r="H22" s="77"/>
      <c r="I22" s="78"/>
      <c r="Z22" s="74"/>
      <c r="AC22" s="74"/>
    </row>
    <row r="23" spans="2:29" s="68" customFormat="1" ht="19.7" customHeight="1" x14ac:dyDescent="0.3">
      <c r="B23" s="69"/>
      <c r="C23" s="75"/>
      <c r="D23" s="75"/>
      <c r="E23" s="70"/>
      <c r="F23" s="76"/>
      <c r="G23" s="76"/>
      <c r="H23" s="77"/>
      <c r="I23" s="78"/>
      <c r="Z23" s="74"/>
      <c r="AC23" s="74"/>
    </row>
    <row r="24" spans="2:29" s="68" customFormat="1" ht="19.7" customHeight="1" x14ac:dyDescent="0.3">
      <c r="B24" s="69"/>
      <c r="C24" s="75"/>
      <c r="D24" s="75"/>
      <c r="E24" s="70"/>
      <c r="F24" s="76"/>
      <c r="G24" s="76"/>
      <c r="H24" s="77"/>
      <c r="I24" s="78"/>
      <c r="Z24" s="74"/>
      <c r="AC24" s="74"/>
    </row>
    <row r="25" spans="2:29" s="68" customFormat="1" ht="19.7" customHeight="1" x14ac:dyDescent="0.3">
      <c r="B25" s="69"/>
      <c r="C25" s="75"/>
      <c r="D25" s="75"/>
      <c r="E25" s="70"/>
      <c r="F25" s="76"/>
      <c r="G25" s="76"/>
      <c r="H25" s="77"/>
      <c r="I25" s="78"/>
      <c r="Z25" s="74"/>
      <c r="AC25" s="74"/>
    </row>
    <row r="26" spans="2:29" s="68" customFormat="1" ht="19.7" customHeight="1" x14ac:dyDescent="0.3">
      <c r="B26" s="69"/>
      <c r="C26" s="75"/>
      <c r="D26" s="75"/>
      <c r="E26" s="70"/>
      <c r="F26" s="76"/>
      <c r="G26" s="76"/>
      <c r="H26" s="77"/>
      <c r="I26" s="78"/>
      <c r="Z26" s="74"/>
      <c r="AC26" s="74"/>
    </row>
    <row r="27" spans="2:29" s="68" customFormat="1" ht="19.7" customHeight="1" x14ac:dyDescent="0.3">
      <c r="B27" s="69"/>
      <c r="C27" s="75"/>
      <c r="D27" s="75"/>
      <c r="E27" s="70"/>
      <c r="F27" s="76"/>
      <c r="G27" s="76"/>
      <c r="H27" s="77"/>
      <c r="I27" s="78"/>
      <c r="Z27" s="74"/>
      <c r="AC27" s="74"/>
    </row>
    <row r="28" spans="2:29" s="68" customFormat="1" ht="19.7" customHeight="1" x14ac:dyDescent="0.3">
      <c r="B28" s="69"/>
      <c r="C28" s="75"/>
      <c r="D28" s="75"/>
      <c r="E28" s="70"/>
      <c r="F28" s="76"/>
      <c r="G28" s="76"/>
      <c r="H28" s="77"/>
      <c r="I28" s="78"/>
      <c r="Z28" s="74"/>
      <c r="AC28" s="74"/>
    </row>
    <row r="29" spans="2:29" s="68" customFormat="1" ht="19.7" customHeight="1" x14ac:dyDescent="0.3">
      <c r="B29" s="69"/>
      <c r="C29" s="75"/>
      <c r="D29" s="75"/>
      <c r="E29" s="70"/>
      <c r="F29" s="76"/>
      <c r="G29" s="76"/>
      <c r="H29" s="77"/>
      <c r="I29" s="78"/>
      <c r="Z29" s="74"/>
      <c r="AC29" s="74"/>
    </row>
    <row r="30" spans="2:29" s="68" customFormat="1" ht="19.7" customHeight="1" x14ac:dyDescent="0.3">
      <c r="B30" s="69"/>
      <c r="C30" s="75"/>
      <c r="D30" s="75"/>
      <c r="E30" s="70"/>
      <c r="F30" s="76"/>
      <c r="G30" s="76"/>
      <c r="H30" s="77"/>
      <c r="I30" s="78"/>
      <c r="Z30" s="74"/>
      <c r="AC30" s="74"/>
    </row>
    <row r="31" spans="2:29" s="68" customFormat="1" ht="19.7" customHeight="1" x14ac:dyDescent="0.3">
      <c r="B31" s="69"/>
      <c r="C31" s="75"/>
      <c r="D31" s="75"/>
      <c r="E31" s="70"/>
      <c r="F31" s="76"/>
      <c r="G31" s="76"/>
      <c r="H31" s="77"/>
      <c r="I31" s="78"/>
      <c r="Z31" s="74"/>
      <c r="AC31" s="74"/>
    </row>
    <row r="32" spans="2:29" s="68" customFormat="1" ht="19.7" customHeight="1" x14ac:dyDescent="0.3">
      <c r="B32" s="69"/>
      <c r="C32" s="75"/>
      <c r="D32" s="75"/>
      <c r="E32" s="70"/>
      <c r="F32" s="76"/>
      <c r="G32" s="76"/>
      <c r="H32" s="77"/>
      <c r="I32" s="78"/>
      <c r="Z32" s="74"/>
      <c r="AC32" s="74"/>
    </row>
    <row r="33" spans="2:29" s="68" customFormat="1" ht="19.7" customHeight="1" x14ac:dyDescent="0.3">
      <c r="B33" s="69"/>
      <c r="C33" s="75"/>
      <c r="D33" s="75"/>
      <c r="E33" s="70"/>
      <c r="F33" s="76"/>
      <c r="G33" s="76"/>
      <c r="H33" s="77"/>
      <c r="I33" s="78"/>
      <c r="Z33" s="74"/>
      <c r="AA33" s="74"/>
      <c r="AB33" s="74"/>
      <c r="AC33" s="74"/>
    </row>
  </sheetData>
  <mergeCells count="1">
    <mergeCell ref="B1:I2"/>
  </mergeCells>
  <phoneticPr fontId="3" type="noConversion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66"/>
  <sheetViews>
    <sheetView tabSelected="1" topLeftCell="B1" zoomScale="175" zoomScaleNormal="175" workbookViewId="0">
      <selection activeCell="D3" sqref="D3:Y3"/>
    </sheetView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7" width="2" style="1" customWidth="1"/>
    <col min="8" max="8" width="4.125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0" x14ac:dyDescent="0.3">
      <c r="B1" s="122" t="s">
        <v>31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</row>
    <row r="2" spans="2:30" x14ac:dyDescent="0.3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</row>
    <row r="3" spans="2:30" ht="24" customHeight="1" thickBot="1" x14ac:dyDescent="0.35">
      <c r="B3" s="33" t="s">
        <v>32</v>
      </c>
      <c r="C3" s="34" t="s">
        <v>33</v>
      </c>
      <c r="D3" s="124" t="s">
        <v>34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34" t="s">
        <v>2</v>
      </c>
      <c r="AA3" s="34" t="s">
        <v>4</v>
      </c>
      <c r="AB3" s="34" t="s">
        <v>35</v>
      </c>
      <c r="AC3" s="34" t="s">
        <v>36</v>
      </c>
      <c r="AD3" s="35" t="s">
        <v>37</v>
      </c>
    </row>
    <row r="4" spans="2:30" s="36" customFormat="1" ht="18.75" customHeight="1" thickTop="1" x14ac:dyDescent="0.3">
      <c r="B4" s="47" t="s">
        <v>53</v>
      </c>
      <c r="C4" s="55" t="s">
        <v>54</v>
      </c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48">
        <f>SUM(Z5:Z8)</f>
        <v>0</v>
      </c>
      <c r="AA4" s="48">
        <f>SUM(AA5:AA8)</f>
        <v>0</v>
      </c>
      <c r="AB4" s="48">
        <f>SUM(AB5:AB8)</f>
        <v>248578.44079999998</v>
      </c>
      <c r="AC4" s="85">
        <f>SUM(AC5:AC8)</f>
        <v>248578.44079999998</v>
      </c>
      <c r="AD4" s="49"/>
    </row>
    <row r="5" spans="2:30" ht="18.75" customHeight="1" x14ac:dyDescent="0.3">
      <c r="B5" s="54" t="s">
        <v>45</v>
      </c>
      <c r="C5" s="56"/>
      <c r="D5" s="120">
        <v>1007206000</v>
      </c>
      <c r="E5" s="117"/>
      <c r="F5" s="117"/>
      <c r="G5" s="117"/>
      <c r="H5" s="117"/>
      <c r="I5" s="117" t="s">
        <v>38</v>
      </c>
      <c r="J5" s="117"/>
      <c r="K5" s="117">
        <v>2468</v>
      </c>
      <c r="L5" s="117"/>
      <c r="M5" s="117"/>
      <c r="N5" s="42" t="s">
        <v>39</v>
      </c>
      <c r="O5" s="117" t="s">
        <v>40</v>
      </c>
      <c r="P5" s="117"/>
      <c r="Q5" s="117"/>
      <c r="R5" s="42"/>
      <c r="S5" s="42"/>
      <c r="T5" s="42"/>
      <c r="U5" s="42"/>
      <c r="V5" s="42"/>
      <c r="W5" s="42"/>
      <c r="X5" s="42"/>
      <c r="Y5" s="32"/>
      <c r="Z5" s="30"/>
      <c r="AA5" s="30"/>
      <c r="AB5" s="30">
        <f>D5*K5*0.0000001</f>
        <v>248578.44079999998</v>
      </c>
      <c r="AC5" s="27">
        <f>SUM(Z5:AB5)</f>
        <v>248578.44079999998</v>
      </c>
      <c r="AD5" s="31"/>
    </row>
    <row r="6" spans="2:30" ht="18.75" customHeight="1" x14ac:dyDescent="0.3">
      <c r="B6" s="28"/>
      <c r="C6" s="57"/>
      <c r="D6" s="118"/>
      <c r="E6" s="117"/>
      <c r="F6" s="117"/>
      <c r="G6" s="117"/>
      <c r="H6" s="42"/>
      <c r="I6" s="42"/>
      <c r="J6" s="117"/>
      <c r="K6" s="117"/>
      <c r="L6" s="117"/>
      <c r="M6" s="117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2"/>
      <c r="Z6" s="30"/>
      <c r="AA6" s="30"/>
      <c r="AB6" s="30"/>
      <c r="AC6" s="27"/>
      <c r="AD6" s="31"/>
    </row>
    <row r="7" spans="2:30" ht="18.75" customHeight="1" x14ac:dyDescent="0.3">
      <c r="B7" s="28"/>
      <c r="C7" s="57"/>
      <c r="D7" s="118"/>
      <c r="E7" s="117"/>
      <c r="F7" s="117"/>
      <c r="G7" s="117"/>
      <c r="H7" s="42"/>
      <c r="I7" s="42"/>
      <c r="J7" s="117"/>
      <c r="K7" s="117"/>
      <c r="L7" s="117"/>
      <c r="M7" s="117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2"/>
      <c r="Z7" s="30"/>
      <c r="AA7" s="30"/>
      <c r="AB7" s="30"/>
      <c r="AC7" s="27"/>
      <c r="AD7" s="31"/>
    </row>
    <row r="8" spans="2:30" ht="18.75" customHeight="1" x14ac:dyDescent="0.3">
      <c r="B8" s="28"/>
      <c r="C8" s="29"/>
      <c r="D8" s="119"/>
      <c r="E8" s="117"/>
      <c r="F8" s="117"/>
      <c r="G8" s="42"/>
      <c r="H8" s="42"/>
      <c r="I8" s="117"/>
      <c r="J8" s="117"/>
      <c r="K8" s="117"/>
      <c r="L8" s="117"/>
      <c r="M8" s="42"/>
      <c r="N8" s="117"/>
      <c r="O8" s="117"/>
      <c r="P8" s="117"/>
      <c r="Q8" s="117"/>
      <c r="R8" s="117"/>
      <c r="S8" s="117"/>
      <c r="T8" s="117"/>
      <c r="U8" s="117"/>
      <c r="V8" s="117"/>
      <c r="W8" s="42"/>
      <c r="X8" s="42"/>
      <c r="Y8" s="32"/>
      <c r="Z8" s="30"/>
      <c r="AA8" s="30"/>
      <c r="AB8" s="30"/>
      <c r="AC8" s="27"/>
      <c r="AD8" s="31"/>
    </row>
    <row r="9" spans="2:30" ht="18.75" customHeight="1" x14ac:dyDescent="0.3">
      <c r="B9" s="28"/>
      <c r="C9" s="29"/>
      <c r="D9" s="53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2"/>
      <c r="Z9" s="30"/>
      <c r="AA9" s="30"/>
      <c r="AB9" s="30"/>
      <c r="AC9" s="27"/>
      <c r="AD9" s="31"/>
    </row>
    <row r="10" spans="2:30" s="36" customFormat="1" ht="18.75" customHeight="1" x14ac:dyDescent="0.3">
      <c r="B10" s="47"/>
      <c r="C10" s="59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2"/>
      <c r="Z10" s="48"/>
      <c r="AA10" s="48"/>
      <c r="AB10" s="48"/>
      <c r="AC10" s="48"/>
      <c r="AD10" s="49"/>
    </row>
    <row r="11" spans="2:30" s="36" customFormat="1" ht="18.75" customHeight="1" x14ac:dyDescent="0.3">
      <c r="B11" s="54"/>
      <c r="C11" s="55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48"/>
      <c r="AA11" s="48"/>
      <c r="AB11" s="48"/>
      <c r="AC11" s="48"/>
      <c r="AD11" s="49"/>
    </row>
    <row r="12" spans="2:30" ht="18.75" customHeight="1" x14ac:dyDescent="0.3">
      <c r="C12" s="55"/>
      <c r="D12" s="120"/>
      <c r="E12" s="117"/>
      <c r="F12" s="117"/>
      <c r="G12" s="117"/>
      <c r="H12" s="117"/>
      <c r="I12" s="117"/>
      <c r="J12" s="117"/>
      <c r="K12" s="117"/>
      <c r="L12" s="117"/>
      <c r="M12" s="117"/>
      <c r="N12" s="42"/>
      <c r="O12" s="117"/>
      <c r="P12" s="117"/>
      <c r="Q12" s="117"/>
      <c r="R12" s="42"/>
      <c r="S12" s="42"/>
      <c r="T12" s="42"/>
      <c r="U12" s="42"/>
      <c r="V12" s="42"/>
      <c r="W12" s="42"/>
      <c r="X12" s="42"/>
      <c r="Y12" s="32"/>
      <c r="Z12" s="30"/>
      <c r="AA12" s="30"/>
      <c r="AB12" s="30"/>
      <c r="AC12" s="27"/>
      <c r="AD12" s="31"/>
    </row>
    <row r="13" spans="2:30" ht="18.75" customHeight="1" x14ac:dyDescent="0.3">
      <c r="B13" s="28"/>
      <c r="C13" s="57"/>
      <c r="D13" s="118"/>
      <c r="E13" s="117"/>
      <c r="F13" s="117"/>
      <c r="G13" s="117"/>
      <c r="H13" s="42"/>
      <c r="I13" s="42"/>
      <c r="J13" s="117"/>
      <c r="K13" s="117"/>
      <c r="L13" s="117"/>
      <c r="M13" s="117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32"/>
      <c r="Z13" s="30"/>
      <c r="AA13" s="30"/>
      <c r="AB13" s="30"/>
      <c r="AC13" s="27"/>
      <c r="AD13" s="31"/>
    </row>
    <row r="14" spans="2:30" ht="18.75" customHeight="1" x14ac:dyDescent="0.3">
      <c r="B14" s="28"/>
      <c r="C14" s="57"/>
      <c r="D14" s="118"/>
      <c r="E14" s="117"/>
      <c r="F14" s="117"/>
      <c r="G14" s="117"/>
      <c r="H14" s="42"/>
      <c r="I14" s="42"/>
      <c r="J14" s="117"/>
      <c r="K14" s="117"/>
      <c r="L14" s="117"/>
      <c r="M14" s="117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2"/>
      <c r="Z14" s="30"/>
      <c r="AA14" s="30"/>
      <c r="AB14" s="30"/>
      <c r="AC14" s="27"/>
      <c r="AD14" s="31"/>
    </row>
    <row r="15" spans="2:30" ht="18.75" customHeight="1" x14ac:dyDescent="0.3">
      <c r="B15" s="28"/>
      <c r="C15" s="57"/>
      <c r="D15" s="119"/>
      <c r="E15" s="117"/>
      <c r="F15" s="117"/>
      <c r="G15" s="42"/>
      <c r="H15" s="42"/>
      <c r="I15" s="117" t="s">
        <v>46</v>
      </c>
      <c r="J15" s="117"/>
      <c r="K15" s="117"/>
      <c r="L15" s="117"/>
      <c r="M15" s="42"/>
      <c r="N15" s="117"/>
      <c r="O15" s="117"/>
      <c r="P15" s="117"/>
      <c r="Q15" s="117"/>
      <c r="R15" s="117"/>
      <c r="S15" s="117"/>
      <c r="T15" s="117"/>
      <c r="U15" s="117"/>
      <c r="V15" s="117"/>
      <c r="W15" s="42"/>
      <c r="X15" s="42"/>
      <c r="Y15" s="32"/>
      <c r="Z15" s="30"/>
      <c r="AA15" s="30"/>
      <c r="AB15" s="30"/>
      <c r="AC15" s="27"/>
      <c r="AD15" s="31"/>
    </row>
    <row r="16" spans="2:30" ht="18.75" customHeight="1" x14ac:dyDescent="0.3">
      <c r="B16" s="28"/>
      <c r="C16" s="29"/>
      <c r="D16" s="53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2"/>
      <c r="Z16" s="30"/>
      <c r="AA16" s="30"/>
      <c r="AB16" s="30"/>
      <c r="AC16" s="27"/>
      <c r="AD16" s="31"/>
    </row>
    <row r="17" spans="2:32" s="36" customFormat="1" ht="18.75" customHeight="1" x14ac:dyDescent="0.3">
      <c r="B17" s="47"/>
      <c r="C17" s="59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2"/>
      <c r="Z17" s="48"/>
      <c r="AA17" s="48"/>
      <c r="AB17" s="48"/>
      <c r="AC17" s="48"/>
      <c r="AD17" s="49"/>
    </row>
    <row r="18" spans="2:32" s="36" customFormat="1" ht="18.75" customHeight="1" x14ac:dyDescent="0.3">
      <c r="B18" s="58"/>
      <c r="C18" s="55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48"/>
      <c r="AA18" s="48"/>
      <c r="AB18" s="48"/>
      <c r="AC18" s="48"/>
      <c r="AD18" s="49"/>
    </row>
    <row r="19" spans="2:32" ht="18.75" customHeight="1" x14ac:dyDescent="0.3">
      <c r="B19" s="54"/>
      <c r="C19" s="5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42"/>
      <c r="O19" s="117"/>
      <c r="P19" s="117"/>
      <c r="Q19" s="117"/>
      <c r="R19" s="42"/>
      <c r="S19" s="42"/>
      <c r="T19" s="42"/>
      <c r="U19" s="42"/>
      <c r="V19" s="42"/>
      <c r="W19" s="42"/>
      <c r="X19" s="42"/>
      <c r="Y19" s="32"/>
      <c r="Z19" s="30"/>
      <c r="AA19" s="30"/>
      <c r="AB19" s="30"/>
      <c r="AC19" s="27"/>
      <c r="AD19" s="31"/>
      <c r="AF19" s="36"/>
    </row>
    <row r="20" spans="2:32" ht="18.75" customHeight="1" x14ac:dyDescent="0.3">
      <c r="B20" s="54"/>
      <c r="C20" s="55"/>
      <c r="D20" s="120"/>
      <c r="E20" s="117"/>
      <c r="F20" s="117"/>
      <c r="G20" s="117"/>
      <c r="H20" s="117"/>
      <c r="I20" s="117"/>
      <c r="J20" s="117"/>
      <c r="K20" s="117"/>
      <c r="L20" s="117"/>
      <c r="M20" s="117"/>
      <c r="N20" s="42"/>
      <c r="O20" s="117"/>
      <c r="P20" s="117"/>
      <c r="Q20" s="117"/>
      <c r="R20" s="42"/>
      <c r="S20" s="42"/>
      <c r="T20" s="42"/>
      <c r="U20" s="42"/>
      <c r="V20" s="42"/>
      <c r="W20" s="42"/>
      <c r="X20" s="42"/>
      <c r="Y20" s="32"/>
      <c r="Z20" s="30"/>
      <c r="AA20" s="30"/>
      <c r="AB20" s="30"/>
      <c r="AC20" s="27"/>
      <c r="AD20" s="31"/>
    </row>
    <row r="21" spans="2:32" ht="18.75" customHeight="1" x14ac:dyDescent="0.3">
      <c r="B21" s="28"/>
      <c r="C21" s="57"/>
      <c r="D21" s="118"/>
      <c r="E21" s="117"/>
      <c r="F21" s="117"/>
      <c r="G21" s="117"/>
      <c r="H21" s="42"/>
      <c r="I21" s="42"/>
      <c r="J21" s="117"/>
      <c r="K21" s="117"/>
      <c r="L21" s="117"/>
      <c r="M21" s="117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2"/>
      <c r="Z21" s="30"/>
      <c r="AA21" s="30"/>
      <c r="AB21" s="30"/>
      <c r="AC21" s="27"/>
      <c r="AD21" s="31"/>
    </row>
    <row r="22" spans="2:32" ht="18.75" customHeight="1" x14ac:dyDescent="0.3">
      <c r="B22" s="28"/>
      <c r="C22" s="57"/>
      <c r="D22" s="118"/>
      <c r="E22" s="117"/>
      <c r="F22" s="117"/>
      <c r="G22" s="117"/>
      <c r="H22" s="42"/>
      <c r="I22" s="42"/>
      <c r="J22" s="117"/>
      <c r="K22" s="117"/>
      <c r="L22" s="117"/>
      <c r="M22" s="117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2"/>
      <c r="Z22" s="30"/>
      <c r="AA22" s="30"/>
      <c r="AB22" s="30"/>
      <c r="AC22" s="27"/>
      <c r="AD22" s="31"/>
    </row>
    <row r="23" spans="2:32" ht="18.75" customHeight="1" x14ac:dyDescent="0.3">
      <c r="B23" s="28"/>
      <c r="C23" s="29"/>
      <c r="D23" s="119"/>
      <c r="E23" s="117"/>
      <c r="F23" s="117"/>
      <c r="G23" s="42"/>
      <c r="H23" s="42"/>
      <c r="I23" s="117"/>
      <c r="J23" s="117"/>
      <c r="K23" s="117"/>
      <c r="L23" s="117"/>
      <c r="M23" s="42"/>
      <c r="N23" s="117"/>
      <c r="O23" s="117"/>
      <c r="P23" s="117"/>
      <c r="Q23" s="117"/>
      <c r="R23" s="117"/>
      <c r="S23" s="117"/>
      <c r="T23" s="117"/>
      <c r="U23" s="117"/>
      <c r="V23" s="117"/>
      <c r="W23" s="42"/>
      <c r="X23" s="42"/>
      <c r="Y23" s="32"/>
      <c r="Z23" s="30"/>
      <c r="AA23" s="30"/>
      <c r="AB23" s="30"/>
      <c r="AC23" s="27"/>
      <c r="AD23" s="31"/>
    </row>
    <row r="24" spans="2:32" ht="18.75" customHeight="1" x14ac:dyDescent="0.3">
      <c r="B24" s="28"/>
      <c r="C24" s="29"/>
      <c r="D24" s="118"/>
      <c r="E24" s="117"/>
      <c r="F24" s="117"/>
      <c r="G24" s="117"/>
      <c r="H24" s="42"/>
      <c r="I24" s="42"/>
      <c r="J24" s="117"/>
      <c r="K24" s="117"/>
      <c r="L24" s="117"/>
      <c r="M24" s="117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2"/>
      <c r="Z24" s="30"/>
      <c r="AA24" s="30"/>
      <c r="AB24" s="30"/>
      <c r="AC24" s="27"/>
      <c r="AD24" s="31"/>
    </row>
    <row r="25" spans="2:32" ht="18.75" customHeight="1" x14ac:dyDescent="0.3">
      <c r="B25" s="60"/>
      <c r="C25" s="61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4"/>
      <c r="Z25" s="65"/>
      <c r="AA25" s="65"/>
      <c r="AB25" s="65"/>
      <c r="AC25" s="66"/>
      <c r="AD25" s="67"/>
    </row>
    <row r="26" spans="2:32" ht="18.75" customHeight="1" x14ac:dyDescent="0.3">
      <c r="B26" s="43"/>
      <c r="C26" s="43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4"/>
      <c r="AA26" s="44"/>
      <c r="AB26" s="44"/>
      <c r="AC26" s="46"/>
      <c r="AD26" s="43"/>
    </row>
    <row r="27" spans="2:32" ht="18.75" customHeight="1" x14ac:dyDescent="0.3">
      <c r="B27" s="43"/>
      <c r="C27" s="43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4"/>
      <c r="AA27" s="44"/>
      <c r="AB27" s="44"/>
      <c r="AC27" s="46"/>
      <c r="AD27" s="43"/>
    </row>
    <row r="28" spans="2:32" ht="18.75" customHeight="1" x14ac:dyDescent="0.3">
      <c r="B28" s="43"/>
      <c r="C28" s="43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4"/>
      <c r="AA28" s="44"/>
      <c r="AB28" s="44"/>
      <c r="AC28" s="46"/>
      <c r="AD28" s="43"/>
    </row>
    <row r="29" spans="2:32" ht="18.75" customHeight="1" x14ac:dyDescent="0.3">
      <c r="B29" s="43"/>
      <c r="C29" s="43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4"/>
      <c r="AA29" s="44"/>
      <c r="AB29" s="44"/>
      <c r="AC29" s="46"/>
      <c r="AD29" s="43"/>
    </row>
    <row r="30" spans="2:32" ht="18.75" customHeight="1" x14ac:dyDescent="0.3">
      <c r="B30" s="43"/>
      <c r="C30" s="43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4"/>
      <c r="AA30" s="44"/>
      <c r="AB30" s="44"/>
      <c r="AC30" s="46"/>
      <c r="AD30" s="43"/>
    </row>
    <row r="31" spans="2:32" ht="18.75" customHeight="1" x14ac:dyDescent="0.3">
      <c r="B31" s="43"/>
      <c r="C31" s="43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4"/>
      <c r="AA31" s="44"/>
      <c r="AB31" s="44"/>
      <c r="AC31" s="46"/>
      <c r="AD31" s="43"/>
    </row>
    <row r="32" spans="2:32" ht="18.75" customHeight="1" x14ac:dyDescent="0.3">
      <c r="B32" s="43"/>
      <c r="C32" s="43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4"/>
      <c r="AA32" s="44"/>
      <c r="AB32" s="44"/>
      <c r="AC32" s="46"/>
      <c r="AD32" s="43"/>
    </row>
    <row r="33" spans="2:30" ht="18.75" customHeight="1" x14ac:dyDescent="0.3">
      <c r="B33" s="43"/>
      <c r="C33" s="43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4"/>
      <c r="AA33" s="44"/>
      <c r="AB33" s="44"/>
      <c r="AC33" s="46"/>
      <c r="AD33" s="43"/>
    </row>
    <row r="34" spans="2:30" ht="18.75" customHeight="1" x14ac:dyDescent="0.3">
      <c r="B34" s="43"/>
      <c r="C34" s="43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4"/>
      <c r="AA34" s="44"/>
      <c r="AB34" s="44"/>
      <c r="AC34" s="46"/>
      <c r="AD34" s="43"/>
    </row>
    <row r="35" spans="2:30" ht="18.75" customHeight="1" x14ac:dyDescent="0.3">
      <c r="B35" s="43"/>
      <c r="C35" s="43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4"/>
      <c r="AA35" s="44"/>
      <c r="AB35" s="44"/>
      <c r="AC35" s="46"/>
      <c r="AD35" s="43"/>
    </row>
    <row r="36" spans="2:30" ht="18.75" customHeight="1" x14ac:dyDescent="0.3">
      <c r="B36" s="43"/>
      <c r="C36" s="43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4"/>
      <c r="AA36" s="44"/>
      <c r="AB36" s="44"/>
      <c r="AC36" s="46"/>
      <c r="AD36" s="43"/>
    </row>
    <row r="37" spans="2:30" ht="18.75" customHeight="1" x14ac:dyDescent="0.3">
      <c r="B37" s="43"/>
      <c r="C37" s="43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4"/>
      <c r="AA37" s="44"/>
      <c r="AB37" s="44"/>
      <c r="AC37" s="46"/>
      <c r="AD37" s="43"/>
    </row>
    <row r="38" spans="2:30" ht="18.75" customHeight="1" x14ac:dyDescent="0.3">
      <c r="B38" s="43"/>
      <c r="C38" s="43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4"/>
      <c r="AA38" s="44"/>
      <c r="AB38" s="44"/>
      <c r="AC38" s="46"/>
      <c r="AD38" s="43"/>
    </row>
    <row r="39" spans="2:30" ht="18.75" customHeight="1" x14ac:dyDescent="0.3">
      <c r="B39" s="43"/>
      <c r="C39" s="43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4"/>
      <c r="AA39" s="44"/>
      <c r="AB39" s="44"/>
      <c r="AC39" s="46"/>
      <c r="AD39" s="43"/>
    </row>
    <row r="40" spans="2:30" ht="18.75" customHeight="1" x14ac:dyDescent="0.3">
      <c r="B40" s="43"/>
      <c r="C40" s="43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4"/>
      <c r="AA40" s="44"/>
      <c r="AB40" s="44"/>
      <c r="AC40" s="46"/>
      <c r="AD40" s="43"/>
    </row>
    <row r="41" spans="2:30" ht="18.75" customHeight="1" x14ac:dyDescent="0.3">
      <c r="B41" s="43"/>
      <c r="C41" s="43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4"/>
      <c r="AA41" s="44"/>
      <c r="AB41" s="44"/>
      <c r="AC41" s="46"/>
      <c r="AD41" s="43"/>
    </row>
    <row r="42" spans="2:30" ht="18.75" customHeight="1" x14ac:dyDescent="0.3">
      <c r="B42" s="43"/>
      <c r="C42" s="43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4"/>
      <c r="AA42" s="44"/>
      <c r="AB42" s="44"/>
      <c r="AC42" s="46"/>
      <c r="AD42" s="43"/>
    </row>
    <row r="43" spans="2:30" ht="18.75" customHeight="1" x14ac:dyDescent="0.3">
      <c r="B43" s="43"/>
      <c r="C43" s="43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4"/>
      <c r="AA43" s="44"/>
      <c r="AB43" s="121"/>
      <c r="AC43" s="121"/>
      <c r="AD43" s="43"/>
    </row>
    <row r="44" spans="2:30" ht="18.75" customHeight="1" x14ac:dyDescent="0.3">
      <c r="B44" s="43"/>
      <c r="C44" s="43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4"/>
      <c r="AA44" s="44"/>
      <c r="AB44" s="83"/>
      <c r="AC44" s="84"/>
      <c r="AD44" s="43"/>
    </row>
    <row r="45" spans="2:30" ht="18.75" customHeight="1" x14ac:dyDescent="0.3">
      <c r="B45" s="43"/>
      <c r="C45" s="43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4"/>
      <c r="AA45" s="44"/>
      <c r="AB45" s="83"/>
      <c r="AC45" s="84"/>
      <c r="AD45" s="43"/>
    </row>
    <row r="46" spans="2:30" ht="18.75" customHeight="1" x14ac:dyDescent="0.3">
      <c r="B46" s="43"/>
      <c r="C46" s="43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4"/>
      <c r="AA46" s="44"/>
      <c r="AB46" s="121"/>
      <c r="AC46" s="121"/>
      <c r="AD46" s="43"/>
    </row>
    <row r="47" spans="2:30" ht="18.75" customHeight="1" x14ac:dyDescent="0.3">
      <c r="B47" s="43"/>
      <c r="C47" s="43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4"/>
      <c r="AA47" s="44"/>
      <c r="AB47" s="121"/>
      <c r="AC47" s="121"/>
      <c r="AD47" s="43"/>
    </row>
    <row r="48" spans="2:30" ht="18.75" customHeight="1" x14ac:dyDescent="0.3">
      <c r="B48" s="43"/>
      <c r="C48" s="43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4"/>
      <c r="AA48" s="44"/>
      <c r="AB48" s="116"/>
      <c r="AC48" s="116"/>
      <c r="AD48" s="116"/>
    </row>
    <row r="49" spans="2:30" ht="18.75" customHeight="1" x14ac:dyDescent="0.3">
      <c r="B49" s="43"/>
      <c r="C49" s="43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4"/>
      <c r="AA49" s="44"/>
      <c r="AB49" s="44"/>
      <c r="AC49" s="46"/>
      <c r="AD49" s="43"/>
    </row>
    <row r="50" spans="2:30" ht="18.75" customHeight="1" x14ac:dyDescent="0.3">
      <c r="B50" s="43"/>
      <c r="C50" s="43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4"/>
      <c r="AA50" s="44"/>
      <c r="AB50" s="44"/>
      <c r="AC50" s="46"/>
      <c r="AD50" s="43"/>
    </row>
    <row r="51" spans="2:30" ht="18.75" customHeight="1" x14ac:dyDescent="0.3">
      <c r="B51" s="43"/>
      <c r="C51" s="43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4"/>
      <c r="AA51" s="44"/>
      <c r="AB51" s="44"/>
      <c r="AC51" s="46"/>
      <c r="AD51" s="43"/>
    </row>
    <row r="52" spans="2:30" ht="18.75" customHeight="1" x14ac:dyDescent="0.3">
      <c r="B52" s="43"/>
      <c r="C52" s="43"/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4"/>
      <c r="AA52" s="44"/>
      <c r="AB52" s="44"/>
      <c r="AC52" s="46"/>
      <c r="AD52" s="43"/>
    </row>
    <row r="53" spans="2:30" ht="18.75" customHeight="1" x14ac:dyDescent="0.3">
      <c r="B53" s="43"/>
      <c r="C53" s="43"/>
      <c r="D53" s="44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4"/>
      <c r="AA53" s="44"/>
      <c r="AB53" s="44"/>
      <c r="AC53" s="46"/>
      <c r="AD53" s="43"/>
    </row>
    <row r="54" spans="2:30" ht="18.75" customHeight="1" x14ac:dyDescent="0.3">
      <c r="B54" s="43"/>
      <c r="C54" s="43"/>
      <c r="D54" s="44" t="s">
        <v>52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4"/>
      <c r="AA54" s="44"/>
      <c r="AB54" s="44"/>
      <c r="AC54" s="46"/>
      <c r="AD54" s="43"/>
    </row>
    <row r="55" spans="2:30" ht="18.75" customHeight="1" x14ac:dyDescent="0.3">
      <c r="B55" s="43"/>
      <c r="C55" s="43"/>
      <c r="D55" s="4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4"/>
      <c r="AA55" s="44"/>
      <c r="AB55" s="44"/>
      <c r="AC55" s="46"/>
      <c r="AD55" s="43"/>
    </row>
    <row r="56" spans="2:30" ht="18.75" customHeight="1" x14ac:dyDescent="0.3">
      <c r="B56" s="43"/>
      <c r="C56" s="43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4"/>
      <c r="AA56" s="44"/>
      <c r="AB56" s="44"/>
      <c r="AC56" s="46"/>
      <c r="AD56" s="43"/>
    </row>
    <row r="57" spans="2:30" ht="18.75" customHeight="1" x14ac:dyDescent="0.3">
      <c r="B57" s="43"/>
      <c r="C57" s="43"/>
      <c r="D57" s="44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4"/>
      <c r="AA57" s="44"/>
      <c r="AB57" s="44"/>
      <c r="AC57" s="46"/>
      <c r="AD57" s="43"/>
    </row>
    <row r="58" spans="2:30" ht="18.75" customHeight="1" x14ac:dyDescent="0.3">
      <c r="B58" s="43"/>
      <c r="C58" s="43"/>
      <c r="D58" s="44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4"/>
      <c r="AA58" s="44"/>
      <c r="AB58" s="44"/>
      <c r="AC58" s="46"/>
      <c r="AD58" s="43"/>
    </row>
    <row r="59" spans="2:30" ht="18.75" customHeight="1" x14ac:dyDescent="0.3">
      <c r="B59" s="43"/>
      <c r="C59" s="43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4"/>
      <c r="AA59" s="44"/>
      <c r="AB59" s="44"/>
      <c r="AC59" s="46"/>
      <c r="AD59" s="43"/>
    </row>
    <row r="60" spans="2:30" ht="18.75" customHeight="1" x14ac:dyDescent="0.3">
      <c r="B60" s="43"/>
      <c r="C60" s="43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4"/>
      <c r="AA60" s="44"/>
      <c r="AB60" s="44"/>
      <c r="AC60" s="46"/>
      <c r="AD60" s="43"/>
    </row>
    <row r="61" spans="2:30" ht="18.75" customHeight="1" x14ac:dyDescent="0.3">
      <c r="B61" s="43"/>
      <c r="C61" s="43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4"/>
      <c r="AA61" s="44"/>
      <c r="AB61" s="44"/>
      <c r="AC61" s="46"/>
      <c r="AD61" s="43"/>
    </row>
    <row r="62" spans="2:30" ht="18.75" customHeight="1" x14ac:dyDescent="0.3">
      <c r="B62" s="43"/>
      <c r="C62" s="43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4"/>
      <c r="AA62" s="44"/>
      <c r="AB62" s="44"/>
      <c r="AC62" s="46"/>
      <c r="AD62" s="43"/>
    </row>
    <row r="63" spans="2:30" ht="18.75" customHeight="1" x14ac:dyDescent="0.3">
      <c r="B63" s="43"/>
      <c r="C63" s="43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4"/>
      <c r="AA63" s="44"/>
      <c r="AB63" s="44"/>
      <c r="AC63" s="46"/>
      <c r="AD63" s="43"/>
    </row>
    <row r="64" spans="2:30" ht="18.75" customHeight="1" x14ac:dyDescent="0.3">
      <c r="B64" s="43"/>
      <c r="C64" s="43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4"/>
      <c r="AA64" s="44"/>
      <c r="AB64" s="44"/>
      <c r="AC64" s="46"/>
      <c r="AD64" s="43"/>
    </row>
    <row r="65" spans="2:30" ht="18.75" customHeight="1" x14ac:dyDescent="0.3">
      <c r="B65" s="43"/>
      <c r="C65" s="43"/>
      <c r="D65" s="44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4"/>
      <c r="AA65" s="44"/>
      <c r="AB65" s="44"/>
      <c r="AC65" s="46"/>
      <c r="AD65" s="43"/>
    </row>
    <row r="66" spans="2:30" ht="18.75" customHeight="1" x14ac:dyDescent="0.3">
      <c r="B66" s="43"/>
      <c r="C66" s="43"/>
      <c r="D66" s="44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4"/>
      <c r="AA66" s="44"/>
      <c r="AB66" s="44"/>
      <c r="AC66" s="46"/>
      <c r="AD66" s="43"/>
    </row>
  </sheetData>
  <mergeCells count="44">
    <mergeCell ref="D21:G21"/>
    <mergeCell ref="J21:M21"/>
    <mergeCell ref="D22:G22"/>
    <mergeCell ref="J22:M22"/>
    <mergeCell ref="D23:F23"/>
    <mergeCell ref="I23:L23"/>
    <mergeCell ref="B1:AD2"/>
    <mergeCell ref="D3:Y3"/>
    <mergeCell ref="D5:H5"/>
    <mergeCell ref="I5:J5"/>
    <mergeCell ref="K5:M5"/>
    <mergeCell ref="O5:Q5"/>
    <mergeCell ref="D6:G6"/>
    <mergeCell ref="AB43:AC43"/>
    <mergeCell ref="AB46:AC47"/>
    <mergeCell ref="D13:G13"/>
    <mergeCell ref="J13:M13"/>
    <mergeCell ref="D12:H12"/>
    <mergeCell ref="I12:J12"/>
    <mergeCell ref="K12:M12"/>
    <mergeCell ref="O12:Q12"/>
    <mergeCell ref="N8:V8"/>
    <mergeCell ref="J6:M6"/>
    <mergeCell ref="D7:G7"/>
    <mergeCell ref="J7:M7"/>
    <mergeCell ref="D14:G14"/>
    <mergeCell ref="J14:M14"/>
    <mergeCell ref="D15:F15"/>
    <mergeCell ref="AB48:AD48"/>
    <mergeCell ref="N23:V23"/>
    <mergeCell ref="D24:G24"/>
    <mergeCell ref="J24:M24"/>
    <mergeCell ref="D8:F8"/>
    <mergeCell ref="I8:L8"/>
    <mergeCell ref="I15:L15"/>
    <mergeCell ref="N15:V15"/>
    <mergeCell ref="D20:H20"/>
    <mergeCell ref="I20:J20"/>
    <mergeCell ref="K20:M20"/>
    <mergeCell ref="O20:Q20"/>
    <mergeCell ref="D19:H19"/>
    <mergeCell ref="I19:J19"/>
    <mergeCell ref="K19:M19"/>
    <mergeCell ref="O19:Q1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산출근거</vt:lpstr>
      <vt:lpstr>기계경비총괄표</vt:lpstr>
      <vt:lpstr>기계경비</vt:lpstr>
      <vt:lpstr>기계경비!Print_Area</vt:lpstr>
      <vt:lpstr>기계경비총괄표!Print_Area</vt:lpstr>
      <vt:lpstr>산출근거!Print_Area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2024-04-15T03:00:32Z</cp:lastPrinted>
  <dcterms:created xsi:type="dcterms:W3CDTF">2024-03-28T03:31:31Z</dcterms:created>
  <dcterms:modified xsi:type="dcterms:W3CDTF">2024-10-06T02:29:24Z</dcterms:modified>
</cp:coreProperties>
</file>