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E7F82B7C-7581-4E5D-8228-219BCF792E24}" xr6:coauthVersionLast="47" xr6:coauthVersionMax="47" xr10:uidLastSave="{00000000-0000-0000-0000-000000000000}"/>
  <bookViews>
    <workbookView xWindow="28680" yWindow="-120" windowWidth="29040" windowHeight="15840" firstSheet="3" activeTab="3" xr2:uid="{5CAE8FA7-1F24-4A52-9105-9BA92A464347}"/>
  </bookViews>
  <sheets>
    <sheet name="설계내역서" sheetId="3" state="hidden" r:id="rId1"/>
    <sheet name="일위대가목록" sheetId="4" state="hidden" r:id="rId2"/>
    <sheet name="산출근거" sheetId="1" state="hidden" r:id="rId3"/>
    <sheet name="일위대가표" sheetId="5" r:id="rId4"/>
  </sheets>
  <definedNames>
    <definedName name="_xlnm.Print_Area" localSheetId="2">산출근거!$A$1:$AC$159</definedName>
    <definedName name="_xlnm.Print_Area" localSheetId="0">설계내역서!$A$1:$N$7</definedName>
    <definedName name="_xlnm.Print_Area" localSheetId="1">일위대가목록!$A$1:$I$7</definedName>
    <definedName name="_xlnm.Print_Area" localSheetId="3">일위대가표!$A$1:$M$156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5" l="1"/>
  <c r="J7" i="5"/>
  <c r="H7" i="5"/>
  <c r="F7" i="5"/>
  <c r="K10" i="5"/>
  <c r="L9" i="5"/>
  <c r="K9" i="5"/>
  <c r="J10" i="5"/>
  <c r="J9" i="5"/>
  <c r="H10" i="5"/>
  <c r="H9" i="5"/>
  <c r="F10" i="5"/>
  <c r="L10" i="5" s="1"/>
  <c r="F9" i="5"/>
  <c r="C9" i="5"/>
  <c r="C8" i="5"/>
  <c r="H8" i="5" s="1"/>
  <c r="K7" i="5"/>
  <c r="K8" i="5"/>
  <c r="C5" i="3"/>
  <c r="B5" i="3"/>
  <c r="B4" i="4" s="1"/>
  <c r="A4" i="4"/>
  <c r="E5" i="3"/>
  <c r="D4" i="4" s="1"/>
  <c r="J8" i="5" l="1"/>
  <c r="F8" i="5"/>
  <c r="L8" i="5"/>
  <c r="C4" i="4"/>
  <c r="O89" i="5"/>
  <c r="E81" i="1" l="1"/>
  <c r="Q80" i="1"/>
  <c r="K80" i="1"/>
  <c r="H80" i="1"/>
  <c r="L77" i="1"/>
  <c r="N80" i="1" s="1"/>
  <c r="AB73" i="1"/>
  <c r="Z73" i="1"/>
  <c r="AA69" i="1"/>
  <c r="AA73" i="1" s="1"/>
  <c r="O6" i="3"/>
  <c r="O5" i="3"/>
  <c r="O2" i="3"/>
  <c r="T80" i="1" l="1"/>
  <c r="AC69" i="1"/>
  <c r="AC73" i="1" s="1"/>
  <c r="I88" i="1" l="1"/>
  <c r="I85" i="1"/>
  <c r="I91" i="1"/>
  <c r="AB16" i="1"/>
  <c r="Z16" i="1"/>
  <c r="L20" i="1"/>
  <c r="N23" i="1" s="1"/>
  <c r="Q23" i="1"/>
  <c r="K23" i="1"/>
  <c r="H23" i="1"/>
  <c r="E24" i="1"/>
  <c r="AA12" i="1"/>
  <c r="AA16" i="1" s="1"/>
  <c r="AC12" i="1" l="1"/>
  <c r="AC16" i="1" s="1"/>
  <c r="F4" i="4"/>
  <c r="J5" i="3" s="1"/>
  <c r="E88" i="1"/>
  <c r="O88" i="1" s="1"/>
  <c r="AA88" i="1" s="1"/>
  <c r="AA94" i="1" s="1"/>
  <c r="AA118" i="1" s="1"/>
  <c r="AA63" i="1" s="1"/>
  <c r="E31" i="1"/>
  <c r="T23" i="1"/>
  <c r="I34" i="1" s="1"/>
  <c r="G4" i="4" l="1"/>
  <c r="L5" i="3" s="1"/>
  <c r="AC88" i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E4" i="4" l="1"/>
  <c r="H5" i="3" s="1"/>
  <c r="F5" i="3" s="1"/>
  <c r="AA37" i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AC37" i="1" l="1"/>
  <c r="AC61" i="1" s="1"/>
  <c r="AC6" i="1" s="1"/>
  <c r="Z37" i="1"/>
  <c r="Z61" i="1" s="1"/>
  <c r="Z6" i="1" s="1"/>
  <c r="AC94" i="1"/>
  <c r="AC118" i="1" s="1"/>
  <c r="AC63" i="1" s="1"/>
  <c r="I5" i="3" l="1"/>
  <c r="M5" i="3" l="1"/>
  <c r="H4" i="4" l="1"/>
  <c r="K5" i="3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" authorId="0" shapeId="0" xr:uid="{00000000-0006-0000-0000-000001000000}">
      <text>
        <r>
          <rPr>
            <sz val="9"/>
            <color rgb="FF000000"/>
            <rFont val="굴림체"/>
            <family val="3"/>
            <charset val="129"/>
          </rPr>
          <t>주의) 현재행 아래 내용을 수정 또는 삭제하지 마십시요.</t>
        </r>
      </text>
    </comment>
  </commentList>
</comments>
</file>

<file path=xl/sharedStrings.xml><?xml version="1.0" encoding="utf-8"?>
<sst xmlns="http://schemas.openxmlformats.org/spreadsheetml/2006/main" count="146" uniqueCount="63">
  <si>
    <t>단 가 산 출</t>
    <phoneticPr fontId="3" type="noConversion"/>
  </si>
  <si>
    <t>산 출 근 거</t>
    <phoneticPr fontId="3" type="noConversion"/>
  </si>
  <si>
    <t>재료비</t>
    <phoneticPr fontId="3" type="noConversion"/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</si>
  <si>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</si>
  <si>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</si>
  <si>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</si>
  <si>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</si>
  <si>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</si>
  <si>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</si>
  <si>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</si>
  <si>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</si>
  <si>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</si>
  <si>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</si>
  <si>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</si>
  <si>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</si>
  <si>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</si>
  <si>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</si>
  <si>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</si>
  <si>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</si>
  <si>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</si>
  <si>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</si>
  <si>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</si>
  <si>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</si>
  <si>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</si>
  <si>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</si>
  <si>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</si>
  <si>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</si>
  <si>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</si>
  <si>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</si>
  <si>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경    비</t>
  </si>
  <si>
    <t>합    계</t>
  </si>
  <si>
    <t>노무비</t>
    <phoneticPr fontId="3" type="noConversion"/>
  </si>
  <si>
    <t>총 계</t>
    <phoneticPr fontId="3" type="noConversion"/>
  </si>
  <si>
    <t>설 계 내 역 서</t>
  </si>
  <si>
    <t>STmate</t>
  </si>
  <si>
    <t>공   종</t>
  </si>
  <si>
    <t>명      칭</t>
  </si>
  <si>
    <t>규      격</t>
  </si>
  <si>
    <t>단위</t>
  </si>
  <si>
    <t>노 무 비</t>
  </si>
  <si>
    <t>재 료 비</t>
  </si>
  <si>
    <t>비  고</t>
  </si>
  <si>
    <t>단   가</t>
  </si>
  <si>
    <t>금    액</t>
  </si>
  <si>
    <t>_x0007_`COD|D00801_x0005_`QTY1|1_x0005_`EXI|0_x0005_`IPR|0_x0005_`BLA|F_x0005_`</t>
  </si>
  <si>
    <t>일위대가 목록표</t>
  </si>
  <si>
    <t>일 위 대 가 표</t>
  </si>
  <si>
    <t>2호표</t>
    <phoneticPr fontId="3" type="noConversion"/>
  </si>
  <si>
    <t>합    계</t>
    <phoneticPr fontId="3" type="noConversion"/>
  </si>
  <si>
    <t>재 료 비</t>
    <phoneticPr fontId="3" type="noConversion"/>
  </si>
  <si>
    <t>노 무 비</t>
    <phoneticPr fontId="3" type="noConversion"/>
  </si>
  <si>
    <t>수  량</t>
    <phoneticPr fontId="3" type="noConversion"/>
  </si>
  <si>
    <t xml:space="preserve"> 제    1 호표</t>
    <phoneticPr fontId="3" type="noConversion"/>
  </si>
  <si>
    <t>1호표</t>
    <phoneticPr fontId="3" type="noConversion"/>
  </si>
  <si>
    <t>호표</t>
    <phoneticPr fontId="3" type="noConversion"/>
  </si>
  <si>
    <t>수 량</t>
    <phoneticPr fontId="3" type="noConversion"/>
  </si>
  <si>
    <t>단 위</t>
    <phoneticPr fontId="3" type="noConversion"/>
  </si>
  <si>
    <t>특별인부</t>
    <phoneticPr fontId="3" type="noConversion"/>
  </si>
  <si>
    <t>포장줄눈설치</t>
    <phoneticPr fontId="3" type="noConversion"/>
  </si>
  <si>
    <t>M</t>
    <phoneticPr fontId="3" type="noConversion"/>
  </si>
  <si>
    <t>보통인부</t>
    <phoneticPr fontId="3" type="noConversion"/>
  </si>
  <si>
    <t>성형줄눈재</t>
    <phoneticPr fontId="3" type="noConversion"/>
  </si>
  <si>
    <t>가로팽창줄눈,F20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</si>
</sst>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#######;\-0.#######;#"/>
    <numFmt numFmtId="177" formatCode="#,##0_);[Red]\(#,##0\)"/>
    <numFmt numFmtId="178" formatCode="0.000"/>
    <numFmt numFmtId="179" formatCode="0.0000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u/>
      <sz val="15"/>
      <color rgb="FF000000"/>
      <name val="굴림체"/>
      <family val="3"/>
      <charset val="129"/>
    </font>
    <font>
      <sz val="11"/>
      <color theme="1"/>
      <name val="맑은 고딕"/>
      <family val="2"/>
      <charset val="129"/>
    </font>
    <font>
      <u/>
      <sz val="9"/>
      <color rgb="FFC0C0C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C0C0C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2"/>
      <charset val="129"/>
    </font>
    <font>
      <b/>
      <sz val="10"/>
      <color rgb="FFC0C0C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u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indexed="8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shrinkToFit="1"/>
    </xf>
    <xf numFmtId="49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shrinkToFit="1"/>
    </xf>
    <xf numFmtId="41" fontId="22" fillId="2" borderId="1" xfId="1" applyFont="1" applyFill="1" applyBorder="1" applyAlignment="1">
      <alignment horizontal="right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shrinkToFit="1"/>
    </xf>
    <xf numFmtId="0" fontId="23" fillId="2" borderId="0" xfId="0" applyFont="1" applyFill="1" applyAlignment="1">
      <alignment shrinkToFit="1"/>
    </xf>
    <xf numFmtId="41" fontId="22" fillId="2" borderId="1" xfId="1" applyFont="1" applyFill="1" applyBorder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41" fontId="16" fillId="2" borderId="28" xfId="1" applyFont="1" applyFill="1" applyBorder="1" applyAlignment="1">
      <alignment horizontal="center" vertical="center" shrinkToFit="1"/>
    </xf>
    <xf numFmtId="49" fontId="10" fillId="2" borderId="28" xfId="0" applyNumberFormat="1" applyFont="1" applyFill="1" applyBorder="1" applyAlignment="1">
      <alignment horizontal="left" vertical="center" shrinkToFit="1"/>
    </xf>
    <xf numFmtId="49" fontId="10" fillId="2" borderId="28" xfId="0" applyNumberFormat="1" applyFont="1" applyFill="1" applyBorder="1" applyAlignment="1">
      <alignment horizontal="center" vertical="center" shrinkToFit="1"/>
    </xf>
    <xf numFmtId="41" fontId="10" fillId="2" borderId="28" xfId="1" applyFont="1" applyFill="1" applyBorder="1" applyAlignment="1">
      <alignment horizontal="right" vertical="center" shrinkToFit="1"/>
    </xf>
    <xf numFmtId="41" fontId="10" fillId="2" borderId="28" xfId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 applyAlignment="1">
      <alignment horizontal="left" vertical="center" shrinkToFit="1"/>
    </xf>
    <xf numFmtId="49" fontId="10" fillId="2" borderId="29" xfId="0" applyNumberFormat="1" applyFont="1" applyFill="1" applyBorder="1" applyAlignment="1">
      <alignment horizontal="center" vertical="center" shrinkToFit="1"/>
    </xf>
    <xf numFmtId="41" fontId="10" fillId="2" borderId="29" xfId="1" applyFont="1" applyFill="1" applyBorder="1" applyAlignment="1">
      <alignment horizontal="right" vertical="center" shrinkToFit="1"/>
    </xf>
    <xf numFmtId="41" fontId="10" fillId="2" borderId="29" xfId="1" applyFont="1" applyFill="1" applyBorder="1" applyAlignment="1">
      <alignment horizontal="center" vertical="center" shrinkToFit="1"/>
    </xf>
    <xf numFmtId="41" fontId="13" fillId="2" borderId="0" xfId="1" applyFont="1" applyFill="1" applyAlignment="1">
      <alignment horizontal="center" vertical="center"/>
    </xf>
    <xf numFmtId="41" fontId="12" fillId="2" borderId="0" xfId="1" applyFont="1" applyFill="1" applyAlignment="1">
      <alignment shrinkToFit="1"/>
    </xf>
    <xf numFmtId="41" fontId="14" fillId="2" borderId="0" xfId="1" applyFont="1" applyFill="1" applyAlignment="1">
      <alignment horizontal="left" vertical="center"/>
    </xf>
    <xf numFmtId="41" fontId="20" fillId="2" borderId="0" xfId="1" applyFont="1" applyFill="1" applyAlignment="1">
      <alignment shrinkToFit="1"/>
    </xf>
    <xf numFmtId="41" fontId="15" fillId="2" borderId="0" xfId="1" applyFont="1" applyFill="1" applyAlignment="1">
      <alignment horizontal="left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1" fillId="2" borderId="0" xfId="1" applyFont="1" applyFill="1" applyAlignment="1">
      <alignment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indent="1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41" fontId="14" fillId="2" borderId="1" xfId="1" applyFont="1" applyFill="1" applyBorder="1" applyAlignment="1">
      <alignment horizontal="center" vertical="center" shrinkToFit="1"/>
    </xf>
    <xf numFmtId="177" fontId="14" fillId="2" borderId="1" xfId="1" applyNumberFormat="1" applyFont="1" applyFill="1" applyBorder="1" applyAlignment="1">
      <alignment horizontal="right" vertical="center" shrinkToFit="1"/>
    </xf>
    <xf numFmtId="0" fontId="22" fillId="2" borderId="1" xfId="1" applyNumberFormat="1" applyFont="1" applyFill="1" applyBorder="1" applyAlignment="1">
      <alignment vertical="center" shrinkToFit="1"/>
    </xf>
    <xf numFmtId="41" fontId="22" fillId="2" borderId="1" xfId="1" applyFont="1" applyFill="1" applyBorder="1" applyAlignment="1">
      <alignment horizontal="left" vertical="center" shrinkToFit="1"/>
    </xf>
    <xf numFmtId="41" fontId="22" fillId="2" borderId="1" xfId="1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left" vertical="center" shrinkToFit="1"/>
    </xf>
    <xf numFmtId="0" fontId="10" fillId="2" borderId="28" xfId="0" applyFont="1" applyFill="1" applyBorder="1" applyAlignment="1">
      <alignment horizontal="left" vertical="center" shrinkToFit="1"/>
    </xf>
    <xf numFmtId="0" fontId="10" fillId="2" borderId="28" xfId="1" applyNumberFormat="1" applyFont="1" applyFill="1" applyBorder="1" applyAlignment="1">
      <alignment horizontal="right" vertical="center" shrinkToFit="1"/>
    </xf>
    <xf numFmtId="0" fontId="10" fillId="2" borderId="28" xfId="1" applyNumberFormat="1" applyFont="1" applyFill="1" applyBorder="1" applyAlignment="1">
      <alignment horizontal="center" vertical="center" shrinkToFit="1"/>
    </xf>
    <xf numFmtId="3" fontId="10" fillId="2" borderId="28" xfId="0" applyNumberFormat="1" applyFont="1" applyFill="1" applyBorder="1" applyAlignment="1">
      <alignment horizontal="left" vertical="center" shrinkToFit="1"/>
    </xf>
    <xf numFmtId="3" fontId="10" fillId="2" borderId="28" xfId="0" applyNumberFormat="1" applyFont="1" applyFill="1" applyBorder="1" applyAlignment="1">
      <alignment horizontal="center" vertical="center" shrinkToFit="1"/>
    </xf>
    <xf numFmtId="178" fontId="10" fillId="2" borderId="28" xfId="0" applyNumberFormat="1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left" vertical="center" shrinkToFit="1"/>
    </xf>
    <xf numFmtId="0" fontId="22" fillId="2" borderId="1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41" fontId="10" fillId="2" borderId="0" xfId="1" applyFont="1" applyFill="1" applyBorder="1" applyAlignment="1">
      <alignment horizontal="right" vertical="center" shrinkToFit="1"/>
    </xf>
    <xf numFmtId="41" fontId="10" fillId="2" borderId="0" xfId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left" vertical="center" shrinkToFit="1"/>
    </xf>
    <xf numFmtId="0" fontId="17" fillId="2" borderId="0" xfId="0" applyFont="1" applyFill="1" applyAlignment="1">
      <alignment shrinkToFit="1"/>
    </xf>
    <xf numFmtId="41" fontId="17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1" fontId="16" fillId="2" borderId="0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9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 vertical="center"/>
    </xf>
    <xf numFmtId="41" fontId="16" fillId="2" borderId="30" xfId="1" applyFont="1" applyFill="1" applyBorder="1" applyAlignment="1">
      <alignment vertical="center" shrinkToFit="1"/>
    </xf>
    <xf numFmtId="41" fontId="10" fillId="2" borderId="28" xfId="1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/>
    </xf>
    <xf numFmtId="41" fontId="2" fillId="2" borderId="30" xfId="1" applyFon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3" fontId="22" fillId="2" borderId="1" xfId="1" applyNumberFormat="1" applyFont="1" applyFill="1" applyBorder="1" applyAlignment="1">
      <alignment horizontal="center" vertical="center" shrinkToFit="1"/>
    </xf>
    <xf numFmtId="3" fontId="27" fillId="2" borderId="28" xfId="0" applyNumberFormat="1" applyFont="1" applyFill="1" applyBorder="1" applyAlignment="1">
      <alignment horizontal="center" vertical="center"/>
    </xf>
    <xf numFmtId="3" fontId="26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center" vertical="center"/>
    </xf>
    <xf numFmtId="41" fontId="28" fillId="2" borderId="28" xfId="1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9" fillId="2" borderId="28" xfId="0" applyFont="1" applyFill="1" applyBorder="1" applyAlignment="1">
      <alignment horizontal="center" vertical="center" shrinkToFit="1"/>
    </xf>
    <xf numFmtId="41" fontId="29" fillId="2" borderId="28" xfId="1" applyFont="1" applyFill="1" applyBorder="1" applyAlignment="1">
      <alignment vertical="center" shrinkToFit="1"/>
    </xf>
    <xf numFmtId="0" fontId="26" fillId="2" borderId="0" xfId="0" applyFont="1" applyFill="1" applyAlignment="1">
      <alignment shrinkToFit="1"/>
    </xf>
    <xf numFmtId="0" fontId="30" fillId="2" borderId="27" xfId="0" applyFont="1" applyFill="1" applyBorder="1" applyAlignment="1">
      <alignment horizontal="left" vertical="center" shrinkToFit="1"/>
    </xf>
    <xf numFmtId="0" fontId="31" fillId="2" borderId="27" xfId="0" applyFont="1" applyFill="1" applyBorder="1" applyAlignment="1"/>
    <xf numFmtId="0" fontId="31" fillId="2" borderId="27" xfId="0" applyFont="1" applyFill="1" applyBorder="1" applyAlignment="1">
      <alignment horizontal="center"/>
    </xf>
    <xf numFmtId="41" fontId="30" fillId="2" borderId="27" xfId="1" applyFont="1" applyFill="1" applyBorder="1" applyAlignment="1">
      <alignment horizontal="center" vertical="center" shrinkToFit="1"/>
    </xf>
    <xf numFmtId="41" fontId="31" fillId="2" borderId="27" xfId="1" applyFont="1" applyFill="1" applyBorder="1" applyAlignment="1"/>
    <xf numFmtId="0" fontId="31" fillId="2" borderId="0" xfId="0" applyFont="1" applyFill="1" applyAlignment="1">
      <alignment shrinkToFit="1"/>
    </xf>
    <xf numFmtId="179" fontId="10" fillId="2" borderId="28" xfId="0" applyNumberFormat="1" applyFont="1" applyFill="1" applyBorder="1" applyAlignment="1">
      <alignment horizontal="center" vertical="center" shrinkToFit="1"/>
    </xf>
    <xf numFmtId="179" fontId="28" fillId="2" borderId="28" xfId="0" applyNumberFormat="1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left" vertical="center" shrinkToFit="1"/>
    </xf>
    <xf numFmtId="41" fontId="10" fillId="2" borderId="30" xfId="1" applyFont="1" applyFill="1" applyBorder="1" applyAlignment="1">
      <alignment vertical="center" shrinkToFit="1"/>
    </xf>
    <xf numFmtId="3" fontId="32" fillId="2" borderId="28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 shrinkToFit="1"/>
    </xf>
    <xf numFmtId="3" fontId="34" fillId="2" borderId="28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 shrinkToFit="1"/>
    </xf>
    <xf numFmtId="41" fontId="16" fillId="2" borderId="28" xfId="1" applyFont="1" applyFill="1" applyBorder="1" applyAlignment="1">
      <alignment vertical="center" shrinkToFit="1"/>
    </xf>
    <xf numFmtId="0" fontId="35" fillId="2" borderId="27" xfId="0" applyFont="1" applyFill="1" applyBorder="1" applyAlignment="1">
      <alignment horizontal="left" vertical="center" shrinkToFit="1"/>
    </xf>
    <xf numFmtId="0" fontId="36" fillId="2" borderId="0" xfId="0" applyFont="1" applyFill="1" applyAlignment="1">
      <alignment shrinkToFit="1"/>
    </xf>
    <xf numFmtId="0" fontId="33" fillId="2" borderId="28" xfId="0" applyFont="1" applyFill="1" applyBorder="1" applyAlignment="1">
      <alignment horizontal="center" vertical="center"/>
    </xf>
    <xf numFmtId="41" fontId="16" fillId="3" borderId="28" xfId="1" applyFont="1" applyFill="1" applyBorder="1" applyAlignment="1">
      <alignment vertical="center" shrinkToFit="1"/>
    </xf>
    <xf numFmtId="41" fontId="33" fillId="2" borderId="28" xfId="1" applyFont="1" applyFill="1" applyBorder="1" applyAlignment="1">
      <alignment vertical="center"/>
    </xf>
    <xf numFmtId="178" fontId="34" fillId="2" borderId="28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41" fontId="34" fillId="2" borderId="28" xfId="1" applyFont="1" applyFill="1" applyBorder="1" applyAlignment="1">
      <alignment vertical="center"/>
    </xf>
    <xf numFmtId="0" fontId="36" fillId="2" borderId="28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 vertical="center"/>
    </xf>
    <xf numFmtId="41" fontId="35" fillId="2" borderId="28" xfId="1" applyFont="1" applyFill="1" applyBorder="1" applyAlignment="1">
      <alignment vertical="center" shrinkToFit="1"/>
    </xf>
    <xf numFmtId="41" fontId="36" fillId="2" borderId="28" xfId="1" applyFont="1" applyFill="1" applyBorder="1" applyAlignment="1"/>
    <xf numFmtId="0" fontId="35" fillId="2" borderId="30" xfId="0" applyFont="1" applyFill="1" applyBorder="1" applyAlignment="1">
      <alignment horizontal="left" vertical="center" shrinkToFit="1"/>
    </xf>
    <xf numFmtId="0" fontId="36" fillId="2" borderId="30" xfId="0" applyFont="1" applyFill="1" applyBorder="1" applyAlignment="1">
      <alignment horizontal="center" vertical="center"/>
    </xf>
    <xf numFmtId="41" fontId="35" fillId="2" borderId="30" xfId="1" applyFont="1" applyFill="1" applyBorder="1" applyAlignment="1">
      <alignment vertical="center" shrinkToFit="1"/>
    </xf>
    <xf numFmtId="41" fontId="36" fillId="2" borderId="30" xfId="1" applyFont="1" applyFill="1" applyBorder="1" applyAlignment="1"/>
    <xf numFmtId="2" fontId="10" fillId="2" borderId="28" xfId="0" applyNumberFormat="1" applyFont="1" applyFill="1" applyBorder="1" applyAlignment="1">
      <alignment horizontal="center" vertical="center" shrinkToFit="1"/>
    </xf>
    <xf numFmtId="3" fontId="10" fillId="2" borderId="30" xfId="0" applyNumberFormat="1" applyFont="1" applyFill="1" applyBorder="1" applyAlignment="1">
      <alignment horizontal="left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0" fillId="2" borderId="1" xfId="1" applyFont="1" applyFill="1" applyBorder="1" applyAlignment="1"/>
    <xf numFmtId="41" fontId="11" fillId="2" borderId="0" xfId="1" applyFont="1" applyFill="1" applyAlignment="1">
      <alignment horizontal="center" vertical="center" shrinkToFit="1"/>
    </xf>
    <xf numFmtId="41" fontId="12" fillId="2" borderId="0" xfId="1" applyFont="1" applyFill="1" applyAlignment="1"/>
    <xf numFmtId="0" fontId="24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shrinkToFi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10" fillId="2" borderId="30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7"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  <dxf>
      <numFmt numFmtId="180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40</xdr:row>
      <xdr:rowOff>190500</xdr:rowOff>
    </xdr:from>
    <xdr:to>
      <xdr:col>12</xdr:col>
      <xdr:colOff>151702</xdr:colOff>
      <xdr:row>68</xdr:row>
      <xdr:rowOff>208647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4E3F8152-1A60-E134-17DE-EEF055BB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9972675"/>
          <a:ext cx="5580952" cy="7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392206</xdr:colOff>
      <xdr:row>39</xdr:row>
      <xdr:rowOff>168087</xdr:rowOff>
    </xdr:from>
    <xdr:to>
      <xdr:col>2</xdr:col>
      <xdr:colOff>685711</xdr:colOff>
      <xdr:row>65</xdr:row>
      <xdr:rowOff>114589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5C82EFA-B53C-BB62-DAD8-F7A4BD3D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206" y="9973234"/>
          <a:ext cx="5190476" cy="664761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8</xdr:col>
      <xdr:colOff>243987</xdr:colOff>
      <xdr:row>21</xdr:row>
      <xdr:rowOff>26377</xdr:rowOff>
    </xdr:from>
    <xdr:to>
      <xdr:col>9</xdr:col>
      <xdr:colOff>148737</xdr:colOff>
      <xdr:row>23</xdr:row>
      <xdr:rowOff>29308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454F397A-F196-FB9D-7548-6C9553C72846}"/>
            </a:ext>
          </a:extLst>
        </xdr:cNvPr>
        <xdr:cNvSpPr/>
      </xdr:nvSpPr>
      <xdr:spPr>
        <a:xfrm>
          <a:off x="9607795" y="5426319"/>
          <a:ext cx="666750" cy="51581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447674</xdr:colOff>
      <xdr:row>45</xdr:row>
      <xdr:rowOff>66675</xdr:rowOff>
    </xdr:from>
    <xdr:to>
      <xdr:col>9</xdr:col>
      <xdr:colOff>219075</xdr:colOff>
      <xdr:row>47</xdr:row>
      <xdr:rowOff>57150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E2720BFA-8C62-4923-BA8B-5F9742A018C7}"/>
            </a:ext>
          </a:extLst>
        </xdr:cNvPr>
        <xdr:cNvSpPr/>
      </xdr:nvSpPr>
      <xdr:spPr>
        <a:xfrm>
          <a:off x="7286624" y="11649075"/>
          <a:ext cx="3048001" cy="5048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706211</xdr:colOff>
      <xdr:row>10</xdr:row>
      <xdr:rowOff>204108</xdr:rowOff>
    </xdr:from>
    <xdr:to>
      <xdr:col>2</xdr:col>
      <xdr:colOff>429409</xdr:colOff>
      <xdr:row>37</xdr:row>
      <xdr:rowOff>97116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D86C849B-60F2-DD8A-2EA7-48EF8268D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211" y="2789465"/>
          <a:ext cx="4621769" cy="687347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560614</xdr:colOff>
      <xdr:row>10</xdr:row>
      <xdr:rowOff>228600</xdr:rowOff>
    </xdr:from>
    <xdr:to>
      <xdr:col>11</xdr:col>
      <xdr:colOff>588571</xdr:colOff>
      <xdr:row>38</xdr:row>
      <xdr:rowOff>237224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6533D253-A9B7-C3BC-5A09-D0821ADE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5007" y="2813957"/>
          <a:ext cx="4926528" cy="7247624"/>
        </a:xfrm>
        <a:prstGeom prst="rect">
          <a:avLst/>
        </a:prstGeom>
      </xdr:spPr>
    </xdr:pic>
    <xdr:clientData/>
  </xdr:twoCellAnchor>
  <xdr:twoCellAnchor editAs="oneCell">
    <xdr:from>
      <xdr:col>5</xdr:col>
      <xdr:colOff>122464</xdr:colOff>
      <xdr:row>71</xdr:row>
      <xdr:rowOff>54428</xdr:rowOff>
    </xdr:from>
    <xdr:to>
      <xdr:col>12</xdr:col>
      <xdr:colOff>419703</xdr:colOff>
      <xdr:row>99</xdr:row>
      <xdr:rowOff>53523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578F999-523C-F297-120C-A6297191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66857" y="18410464"/>
          <a:ext cx="6066667" cy="7238095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79</xdr:row>
      <xdr:rowOff>38100</xdr:rowOff>
    </xdr:from>
    <xdr:to>
      <xdr:col>12</xdr:col>
      <xdr:colOff>306161</xdr:colOff>
      <xdr:row>79</xdr:row>
      <xdr:rowOff>238125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2E501AA3-C83E-4AD7-A0B3-CDC83F093A8B}"/>
            </a:ext>
          </a:extLst>
        </xdr:cNvPr>
        <xdr:cNvSpPr/>
      </xdr:nvSpPr>
      <xdr:spPr>
        <a:xfrm>
          <a:off x="10010775" y="20364450"/>
          <a:ext cx="2925536" cy="2000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581024</xdr:colOff>
      <xdr:row>32</xdr:row>
      <xdr:rowOff>190500</xdr:rowOff>
    </xdr:from>
    <xdr:to>
      <xdr:col>11</xdr:col>
      <xdr:colOff>428625</xdr:colOff>
      <xdr:row>38</xdr:row>
      <xdr:rowOff>104775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74AE6C7F-0355-46FC-9B6E-B8AEE7B6AA8B}"/>
            </a:ext>
          </a:extLst>
        </xdr:cNvPr>
        <xdr:cNvSpPr/>
      </xdr:nvSpPr>
      <xdr:spPr>
        <a:xfrm>
          <a:off x="7419974" y="8429625"/>
          <a:ext cx="4762501" cy="14573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ma.co.k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workbookViewId="0">
      <selection sqref="A1:N1"/>
    </sheetView>
  </sheetViews>
  <sheetFormatPr defaultColWidth="9.125" defaultRowHeight="16.5" x14ac:dyDescent="0.3"/>
  <cols>
    <col min="1" max="1" width="10" style="1" customWidth="1"/>
    <col min="2" max="2" width="28.125" style="1" customWidth="1"/>
    <col min="3" max="3" width="24.25" style="1" customWidth="1"/>
    <col min="4" max="4" width="8.75" style="1" customWidth="1"/>
    <col min="5" max="5" width="5.5" style="1" customWidth="1"/>
    <col min="6" max="6" width="7.5" style="27" customWidth="1"/>
    <col min="7" max="7" width="11.5" style="27" customWidth="1"/>
    <col min="8" max="8" width="7.5" style="1" customWidth="1"/>
    <col min="9" max="9" width="11.5" style="1" customWidth="1"/>
    <col min="10" max="10" width="7.5" style="1" customWidth="1"/>
    <col min="11" max="11" width="11.5" style="1" customWidth="1"/>
    <col min="12" max="12" width="7.5" style="1" customWidth="1"/>
    <col min="13" max="13" width="11.5" style="1" customWidth="1"/>
    <col min="14" max="14" width="10" style="1" customWidth="1"/>
    <col min="15" max="15" width="0" style="1" hidden="1" customWidth="1"/>
    <col min="16" max="16384" width="9.125" style="1"/>
  </cols>
  <sheetData>
    <row r="1" spans="1:15" s="53" customFormat="1" ht="24.95" customHeight="1" x14ac:dyDescent="0.3">
      <c r="A1" s="146" t="s">
        <v>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52" t="s">
        <v>34</v>
      </c>
    </row>
    <row r="2" spans="1:15" s="53" customFormat="1" ht="21.95" customHeight="1" x14ac:dyDescent="0.3">
      <c r="A2" s="54"/>
      <c r="F2" s="55"/>
      <c r="G2" s="55"/>
      <c r="O2" s="56" t="str">
        <f ca="1">MID(CELL("filename",$A$1),FIND("]",CELL("filename",$A$1))+1,LEN(CELL("filename",$A$1)))</f>
        <v>설계내역서</v>
      </c>
    </row>
    <row r="3" spans="1:15" s="55" customFormat="1" ht="21.95" customHeight="1" x14ac:dyDescent="0.3">
      <c r="A3" s="144" t="s">
        <v>35</v>
      </c>
      <c r="B3" s="144" t="s">
        <v>36</v>
      </c>
      <c r="C3" s="144" t="s">
        <v>37</v>
      </c>
      <c r="D3" s="144" t="s">
        <v>51</v>
      </c>
      <c r="E3" s="144" t="s">
        <v>38</v>
      </c>
      <c r="F3" s="144" t="s">
        <v>30</v>
      </c>
      <c r="G3" s="145"/>
      <c r="H3" s="144" t="s">
        <v>2</v>
      </c>
      <c r="I3" s="145"/>
      <c r="J3" s="144" t="s">
        <v>3</v>
      </c>
      <c r="K3" s="145"/>
      <c r="L3" s="144" t="s">
        <v>24</v>
      </c>
      <c r="M3" s="145"/>
      <c r="N3" s="144" t="s">
        <v>41</v>
      </c>
      <c r="O3" s="58"/>
    </row>
    <row r="4" spans="1:15" s="55" customFormat="1" ht="21.95" customHeight="1" x14ac:dyDescent="0.3">
      <c r="A4" s="145"/>
      <c r="B4" s="145"/>
      <c r="C4" s="145"/>
      <c r="D4" s="145"/>
      <c r="E4" s="145"/>
      <c r="F4" s="57" t="s">
        <v>42</v>
      </c>
      <c r="G4" s="57" t="s">
        <v>43</v>
      </c>
      <c r="H4" s="57" t="s">
        <v>42</v>
      </c>
      <c r="I4" s="57" t="s">
        <v>43</v>
      </c>
      <c r="J4" s="57" t="s">
        <v>42</v>
      </c>
      <c r="K4" s="57" t="s">
        <v>43</v>
      </c>
      <c r="L4" s="57" t="s">
        <v>42</v>
      </c>
      <c r="M4" s="57" t="s">
        <v>43</v>
      </c>
      <c r="N4" s="145"/>
      <c r="O4" s="58"/>
    </row>
    <row r="5" spans="1:15" s="53" customFormat="1" ht="21.95" customHeight="1" x14ac:dyDescent="0.3">
      <c r="A5" s="61" t="s">
        <v>53</v>
      </c>
      <c r="B5" s="61" t="str">
        <f>일위대가표!A7</f>
        <v>포장줄눈설치</v>
      </c>
      <c r="C5" s="61">
        <f>일위대가표!B7</f>
        <v>0</v>
      </c>
      <c r="D5" s="61">
        <v>1</v>
      </c>
      <c r="E5" s="61" t="str">
        <f>일위대가표!D7</f>
        <v>M</v>
      </c>
      <c r="F5" s="57">
        <f>SUM(H5,J5,L5)</f>
        <v>17941</v>
      </c>
      <c r="G5" s="57">
        <f>SUM(I5,K5,M5)</f>
        <v>17941</v>
      </c>
      <c r="H5" s="62">
        <f>일위대가목록!E4</f>
        <v>16860</v>
      </c>
      <c r="I5" s="62">
        <f>TRUNC($D5*H5,0)</f>
        <v>16860</v>
      </c>
      <c r="J5" s="62">
        <f>일위대가목록!F4</f>
        <v>1081</v>
      </c>
      <c r="K5" s="62">
        <f>TRUNC($D5*J5,0)</f>
        <v>1081</v>
      </c>
      <c r="L5" s="62">
        <f>일위대가목록!G4</f>
        <v>0</v>
      </c>
      <c r="M5" s="62">
        <f>TRUNC($D5*L5,0)</f>
        <v>0</v>
      </c>
      <c r="N5" s="62"/>
      <c r="O5" s="56" t="e">
        <f>"_x0007_`COD|E3_x0005_`QTY1|1_x0005_`EXI|0_x0005_`END|"&amp;ROW(#REF!)&amp;"_x0005_`"</f>
        <v>#REF!</v>
      </c>
    </row>
    <row r="6" spans="1:15" s="53" customFormat="1" ht="21.95" customHeight="1" x14ac:dyDescent="0.3">
      <c r="A6" s="59"/>
      <c r="B6" s="60"/>
      <c r="C6" s="61"/>
      <c r="D6" s="61"/>
      <c r="E6" s="61"/>
      <c r="F6" s="57"/>
      <c r="G6" s="57"/>
      <c r="H6" s="62"/>
      <c r="I6" s="62"/>
      <c r="J6" s="62"/>
      <c r="K6" s="62"/>
      <c r="L6" s="62"/>
      <c r="M6" s="62"/>
      <c r="N6" s="62"/>
      <c r="O6" s="56" t="e">
        <f>"_x0007_`COD|E2_x0005_`QTY1|1_x0005_`EXI|0_x0005_`END|"&amp;ROW(#REF!)&amp;"_x0005_`"</f>
        <v>#REF!</v>
      </c>
    </row>
    <row r="7" spans="1:15" s="53" customFormat="1" ht="21.95" customHeight="1" x14ac:dyDescent="0.3">
      <c r="A7" s="59"/>
      <c r="B7" s="59"/>
      <c r="C7" s="59"/>
      <c r="D7" s="63"/>
      <c r="E7" s="61"/>
      <c r="F7" s="57"/>
      <c r="G7" s="57"/>
      <c r="H7" s="62"/>
      <c r="I7" s="62"/>
      <c r="J7" s="62"/>
      <c r="K7" s="62"/>
      <c r="L7" s="62"/>
      <c r="M7" s="62"/>
      <c r="N7" s="62"/>
      <c r="O7" s="56" t="s">
        <v>44</v>
      </c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honeticPr fontId="3" type="noConversion"/>
  <conditionalFormatting sqref="D5:D7">
    <cfRule type="expression" dxfId="6" priority="1" stopIfTrue="1">
      <formula>AND(D5&lt;&gt;0,INT(D5)=D5)</formula>
    </cfRule>
  </conditionalFormatting>
  <conditionalFormatting sqref="F5:N7">
    <cfRule type="expression" dxfId="5" priority="2" stopIfTrue="1">
      <formula>AND(F5&lt;&gt;0,INT(F5)=F5)</formula>
    </cfRule>
  </conditionalFormatting>
  <hyperlinks>
    <hyperlink ref="O1" r:id="rId1" tooltip="설계예산시스템(STmate w9.73)으로 작성 하였으며,_x000a_엑셀 인쇄품질 600 dpi에 최적화 되어 있습니다._x000a_경영정보(주) http://www.stma.co.kr_x000a_Tel) 070-4350-0040_x000a_Fax) 0505-300-3948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sqref="A1:I1"/>
    </sheetView>
  </sheetViews>
  <sheetFormatPr defaultColWidth="9.125" defaultRowHeight="12" x14ac:dyDescent="0.3"/>
  <cols>
    <col min="1" max="1" width="10" style="42" customWidth="1"/>
    <col min="2" max="2" width="35" style="42" customWidth="1"/>
    <col min="3" max="3" width="17.375" style="42" customWidth="1"/>
    <col min="4" max="4" width="5.5" style="42" customWidth="1"/>
    <col min="5" max="8" width="11.5" style="42" customWidth="1"/>
    <col min="9" max="9" width="10" style="42" customWidth="1"/>
    <col min="10" max="16384" width="9.125" style="42"/>
  </cols>
  <sheetData>
    <row r="1" spans="1:9" s="39" customFormat="1" ht="24.95" customHeight="1" x14ac:dyDescent="0.35">
      <c r="A1" s="148" t="s">
        <v>45</v>
      </c>
      <c r="B1" s="149"/>
      <c r="C1" s="149"/>
      <c r="D1" s="149"/>
      <c r="E1" s="149"/>
      <c r="F1" s="149"/>
      <c r="G1" s="149"/>
      <c r="H1" s="149"/>
      <c r="I1" s="149"/>
    </row>
    <row r="2" spans="1:9" s="39" customFormat="1" ht="15.75" customHeight="1" x14ac:dyDescent="0.2">
      <c r="A2" s="38"/>
    </row>
    <row r="3" spans="1:9" s="40" customFormat="1" ht="18.75" customHeight="1" x14ac:dyDescent="0.2">
      <c r="A3" s="37" t="s">
        <v>54</v>
      </c>
      <c r="B3" s="37" t="s">
        <v>36</v>
      </c>
      <c r="C3" s="37" t="s">
        <v>37</v>
      </c>
      <c r="D3" s="37" t="s">
        <v>38</v>
      </c>
      <c r="E3" s="37" t="s">
        <v>49</v>
      </c>
      <c r="F3" s="37" t="s">
        <v>50</v>
      </c>
      <c r="G3" s="37" t="s">
        <v>29</v>
      </c>
      <c r="H3" s="37" t="s">
        <v>48</v>
      </c>
      <c r="I3" s="37" t="s">
        <v>41</v>
      </c>
    </row>
    <row r="4" spans="1:9" s="39" customFormat="1" ht="18.75" customHeight="1" x14ac:dyDescent="0.2">
      <c r="A4" s="64" t="str">
        <f>설계내역서!A5</f>
        <v>1호표</v>
      </c>
      <c r="B4" s="78" t="str">
        <f>설계내역서!B5</f>
        <v>포장줄눈설치</v>
      </c>
      <c r="C4" s="101">
        <f>일위대가표!B7</f>
        <v>0</v>
      </c>
      <c r="D4" s="78" t="str">
        <f>설계내역서!E5</f>
        <v>M</v>
      </c>
      <c r="E4" s="36">
        <f>일위대가표!F7</f>
        <v>16860</v>
      </c>
      <c r="F4" s="36">
        <f>일위대가표!H7</f>
        <v>1081</v>
      </c>
      <c r="G4" s="36">
        <f>일위대가표!J7</f>
        <v>0</v>
      </c>
      <c r="H4" s="36">
        <f>SUM(E4:G4)</f>
        <v>17941</v>
      </c>
      <c r="I4" s="78"/>
    </row>
    <row r="5" spans="1:9" ht="18.75" customHeight="1" x14ac:dyDescent="0.3">
      <c r="A5" s="41"/>
      <c r="B5" s="65"/>
      <c r="C5" s="66"/>
      <c r="D5" s="66"/>
      <c r="E5" s="36"/>
      <c r="F5" s="41"/>
      <c r="G5" s="41"/>
      <c r="H5" s="36"/>
      <c r="I5" s="41"/>
    </row>
    <row r="6" spans="1:9" ht="18.75" customHeight="1" x14ac:dyDescent="0.3">
      <c r="A6" s="41"/>
      <c r="B6" s="41"/>
      <c r="C6" s="41"/>
      <c r="D6" s="41"/>
      <c r="E6" s="41"/>
      <c r="F6" s="41"/>
      <c r="G6" s="41"/>
      <c r="H6" s="41"/>
      <c r="I6" s="41"/>
    </row>
    <row r="7" spans="1:9" ht="18.75" customHeight="1" x14ac:dyDescent="0.3">
      <c r="A7" s="41"/>
      <c r="B7" s="41"/>
      <c r="C7" s="41"/>
      <c r="D7" s="41"/>
      <c r="E7" s="41"/>
      <c r="F7" s="41"/>
      <c r="G7" s="41"/>
      <c r="H7" s="41"/>
      <c r="I7" s="41"/>
    </row>
  </sheetData>
  <mergeCells count="1">
    <mergeCell ref="A1:I1"/>
  </mergeCells>
  <phoneticPr fontId="3" type="noConversion"/>
  <pageMargins left="0.7" right="0.7" top="0.75" bottom="0.75" header="0.3" footer="0.3"/>
  <pageSetup paperSize="9" scale="6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8"/>
  <sheetViews>
    <sheetView workbookViewId="0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ht="24" customHeight="1" thickBot="1" x14ac:dyDescent="0.3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s="2" customFormat="1" ht="26.25" x14ac:dyDescent="0.3">
      <c r="A3" s="152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/>
      <c r="Z3" s="158" t="s">
        <v>2</v>
      </c>
      <c r="AA3" s="158" t="s">
        <v>3</v>
      </c>
      <c r="AB3" s="158" t="s">
        <v>4</v>
      </c>
      <c r="AC3" s="160" t="s">
        <v>5</v>
      </c>
    </row>
    <row r="4" spans="1:29" s="2" customFormat="1" ht="27" thickBot="1" x14ac:dyDescent="0.3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7"/>
      <c r="Z4" s="159"/>
      <c r="AA4" s="159"/>
      <c r="AB4" s="159"/>
      <c r="AC4" s="161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6</v>
      </c>
      <c r="C6" s="8" t="s">
        <v>12</v>
      </c>
      <c r="Y6" s="21"/>
      <c r="Z6" s="30" t="e">
        <f>Z61</f>
        <v>#REF!</v>
      </c>
      <c r="AA6" s="30" t="e">
        <f>AA61</f>
        <v>#REF!</v>
      </c>
      <c r="AB6" s="30" t="e">
        <f>AB61</f>
        <v>#REF!</v>
      </c>
      <c r="AC6" s="30" t="e">
        <f>AC61</f>
        <v>#REF!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11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7</v>
      </c>
      <c r="G12" s="162">
        <v>0.3</v>
      </c>
      <c r="H12" s="162"/>
      <c r="I12" s="10" t="s">
        <v>8</v>
      </c>
      <c r="J12" s="10" t="s">
        <v>9</v>
      </c>
      <c r="K12" s="163">
        <v>165545</v>
      </c>
      <c r="L12" s="162"/>
      <c r="M12" s="162"/>
      <c r="N12" s="10" t="s">
        <v>9</v>
      </c>
      <c r="O12" s="164">
        <v>0.1</v>
      </c>
      <c r="P12" s="165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10</v>
      </c>
      <c r="Y16" s="21"/>
      <c r="Z16" s="28">
        <f>SUM(Z7:Z15)</f>
        <v>0</v>
      </c>
      <c r="AA16" s="28">
        <f>SUM(AA7:AA15)</f>
        <v>4966</v>
      </c>
      <c r="AB16" s="28">
        <f>SUM(AB7:AB15)</f>
        <v>0</v>
      </c>
      <c r="AC16" s="29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13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15</v>
      </c>
      <c r="C20" s="10" t="s">
        <v>14</v>
      </c>
      <c r="D20" s="162">
        <v>0.6</v>
      </c>
      <c r="E20" s="162"/>
      <c r="F20" s="10" t="s">
        <v>16</v>
      </c>
      <c r="G20" s="10" t="s">
        <v>14</v>
      </c>
      <c r="H20" s="166">
        <v>0.77</v>
      </c>
      <c r="I20" s="166"/>
      <c r="J20" s="10" t="s">
        <v>17</v>
      </c>
      <c r="K20" s="10" t="s">
        <v>14</v>
      </c>
      <c r="L20" s="162">
        <f>0.6-0.05</f>
        <v>0.54999999999999993</v>
      </c>
      <c r="M20" s="162"/>
      <c r="N20" s="10" t="s">
        <v>18</v>
      </c>
      <c r="O20" s="10" t="s">
        <v>14</v>
      </c>
      <c r="P20" s="162">
        <v>0.9</v>
      </c>
      <c r="Q20" s="162"/>
      <c r="R20" s="15" t="s">
        <v>19</v>
      </c>
      <c r="S20" s="10" t="s">
        <v>14</v>
      </c>
      <c r="T20" s="162">
        <v>18</v>
      </c>
      <c r="U20" s="162"/>
      <c r="V20" s="10" t="s">
        <v>20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167">
        <v>3600</v>
      </c>
      <c r="F23" s="167"/>
      <c r="G23" s="20" t="s">
        <v>9</v>
      </c>
      <c r="H23" s="168">
        <f>D20</f>
        <v>0.6</v>
      </c>
      <c r="I23" s="168"/>
      <c r="J23" s="20" t="s">
        <v>9</v>
      </c>
      <c r="K23" s="169">
        <f>H20</f>
        <v>0.77</v>
      </c>
      <c r="L23" s="169"/>
      <c r="M23" s="20" t="s">
        <v>9</v>
      </c>
      <c r="N23" s="168">
        <f>L20</f>
        <v>0.54999999999999993</v>
      </c>
      <c r="O23" s="168"/>
      <c r="P23" s="20" t="s">
        <v>9</v>
      </c>
      <c r="Q23" s="168">
        <f>P20</f>
        <v>0.9</v>
      </c>
      <c r="R23" s="168"/>
      <c r="S23" s="162" t="s">
        <v>21</v>
      </c>
      <c r="T23" s="170">
        <f>TRUNC((E23*H23*K23*N23*Q23)/E24,0)</f>
        <v>45</v>
      </c>
      <c r="U23" s="170"/>
      <c r="V23" s="162" t="s">
        <v>22</v>
      </c>
      <c r="W23" s="162"/>
      <c r="X23" s="162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176">
        <f>T20</f>
        <v>18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62"/>
      <c r="T24" s="170"/>
      <c r="U24" s="170"/>
      <c r="V24" s="162"/>
      <c r="W24" s="162"/>
      <c r="X24" s="162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23</v>
      </c>
      <c r="E28" s="163" t="e">
        <f>#REF!</f>
        <v>#REF!</v>
      </c>
      <c r="F28" s="162"/>
      <c r="G28" s="162"/>
      <c r="H28" s="10" t="s">
        <v>27</v>
      </c>
      <c r="I28" s="174">
        <f>T23</f>
        <v>45</v>
      </c>
      <c r="J28" s="162"/>
      <c r="K28" s="10" t="s">
        <v>25</v>
      </c>
      <c r="L28" s="175">
        <v>0.9</v>
      </c>
      <c r="M28" s="162"/>
      <c r="N28" s="10" t="s">
        <v>21</v>
      </c>
      <c r="O28" s="177" t="e">
        <f>(E28/I28)*L28</f>
        <v>#REF!</v>
      </c>
      <c r="P28" s="177"/>
      <c r="Q28" s="177"/>
      <c r="Y28" s="11"/>
      <c r="Z28" s="16" t="e">
        <f>O28</f>
        <v>#REF!</v>
      </c>
      <c r="AA28" s="16"/>
      <c r="AB28" s="16"/>
      <c r="AC28" s="17" t="e">
        <f>Z28+AA28+AB28</f>
        <v>#REF!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31</v>
      </c>
      <c r="E31" s="163" t="e">
        <f>#REF!</f>
        <v>#REF!</v>
      </c>
      <c r="F31" s="162"/>
      <c r="G31" s="162"/>
      <c r="H31" s="10" t="s">
        <v>28</v>
      </c>
      <c r="I31" s="174">
        <f>T23</f>
        <v>45</v>
      </c>
      <c r="J31" s="162"/>
      <c r="K31" s="10" t="s">
        <v>26</v>
      </c>
      <c r="L31" s="175">
        <v>0.9</v>
      </c>
      <c r="M31" s="162"/>
      <c r="N31" s="10" t="s">
        <v>21</v>
      </c>
      <c r="O31" s="177" t="e">
        <f>(E31/I31)*L31</f>
        <v>#REF!</v>
      </c>
      <c r="P31" s="177"/>
      <c r="Q31" s="177"/>
      <c r="Y31" s="11"/>
      <c r="Z31" s="16"/>
      <c r="AA31" s="16" t="e">
        <f>O31</f>
        <v>#REF!</v>
      </c>
      <c r="AB31" s="16"/>
      <c r="AC31" s="17" t="e">
        <f>Z31+AA31+AB31</f>
        <v>#REF!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24</v>
      </c>
      <c r="E34" s="163" t="e">
        <f>#REF!</f>
        <v>#REF!</v>
      </c>
      <c r="F34" s="162"/>
      <c r="G34" s="162"/>
      <c r="H34" s="10" t="s">
        <v>27</v>
      </c>
      <c r="I34" s="174">
        <f>T23</f>
        <v>45</v>
      </c>
      <c r="J34" s="162"/>
      <c r="K34" s="10" t="s">
        <v>25</v>
      </c>
      <c r="L34" s="175">
        <v>0.9</v>
      </c>
      <c r="M34" s="162"/>
      <c r="N34" s="10" t="s">
        <v>21</v>
      </c>
      <c r="O34" s="177" t="e">
        <f>(E34/I34)*L34</f>
        <v>#REF!</v>
      </c>
      <c r="P34" s="177"/>
      <c r="Q34" s="177"/>
      <c r="Y34" s="11"/>
      <c r="Z34" s="16"/>
      <c r="AA34" s="16"/>
      <c r="AB34" s="16" t="e">
        <f>O34</f>
        <v>#REF!</v>
      </c>
      <c r="AC34" s="17" t="e">
        <f>Z34+AA34+AB34</f>
        <v>#REF!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10</v>
      </c>
      <c r="Y37" s="11"/>
      <c r="Z37" s="18" t="e">
        <f>SUM(Z17:Z36)</f>
        <v>#REF!</v>
      </c>
      <c r="AA37" s="18" t="e">
        <f>SUM(AA17:AA36)</f>
        <v>#REF!</v>
      </c>
      <c r="AB37" s="18" t="e">
        <f>SUM(AB17:AB36)</f>
        <v>#REF!</v>
      </c>
      <c r="AC37" s="19" t="e">
        <f>SUM(AC26:AC36)</f>
        <v>#REF!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32" customFormat="1" ht="27" customHeight="1" thickBot="1" x14ac:dyDescent="0.35">
      <c r="A61" s="171" t="s">
        <v>32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3"/>
      <c r="Z61" s="31" t="e">
        <f>SUM(Z37,Z16)</f>
        <v>#REF!</v>
      </c>
      <c r="AA61" s="31" t="e">
        <f>SUM(AA37,AA16)</f>
        <v>#REF!</v>
      </c>
      <c r="AB61" s="31" t="e">
        <f>SUM(AB37,AB16)</f>
        <v>#REF!</v>
      </c>
      <c r="AC61" s="31" t="e">
        <f>SUM(AC37,AC16)</f>
        <v>#REF!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47</v>
      </c>
      <c r="C63" s="8" t="s">
        <v>12</v>
      </c>
      <c r="Y63" s="21"/>
      <c r="Z63" s="30" t="e">
        <f>Z118</f>
        <v>#REF!</v>
      </c>
      <c r="AA63" s="30" t="e">
        <f>AA118</f>
        <v>#REF!</v>
      </c>
      <c r="AB63" s="30" t="e">
        <f>AB118</f>
        <v>#REF!</v>
      </c>
      <c r="AC63" s="30" t="e">
        <f>AC118</f>
        <v>#REF!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11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7</v>
      </c>
      <c r="G69" s="162">
        <v>0.3</v>
      </c>
      <c r="H69" s="162"/>
      <c r="I69" s="10" t="s">
        <v>8</v>
      </c>
      <c r="J69" s="10" t="s">
        <v>9</v>
      </c>
      <c r="K69" s="163">
        <v>165545</v>
      </c>
      <c r="L69" s="162"/>
      <c r="M69" s="162"/>
      <c r="N69" s="10" t="s">
        <v>9</v>
      </c>
      <c r="O69" s="164">
        <v>0.1</v>
      </c>
      <c r="P69" s="165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10</v>
      </c>
      <c r="Y73" s="21"/>
      <c r="Z73" s="28">
        <f>SUM(Z64:Z72)</f>
        <v>0</v>
      </c>
      <c r="AA73" s="28">
        <f>SUM(AA64:AA72)</f>
        <v>4966</v>
      </c>
      <c r="AB73" s="28">
        <f>SUM(AB64:AB72)</f>
        <v>0</v>
      </c>
      <c r="AC73" s="29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13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15</v>
      </c>
      <c r="C77" s="10" t="s">
        <v>14</v>
      </c>
      <c r="D77" s="162">
        <v>0.6</v>
      </c>
      <c r="E77" s="162"/>
      <c r="F77" s="10" t="s">
        <v>16</v>
      </c>
      <c r="G77" s="10" t="s">
        <v>14</v>
      </c>
      <c r="H77" s="166">
        <v>0.77</v>
      </c>
      <c r="I77" s="166"/>
      <c r="J77" s="10" t="s">
        <v>17</v>
      </c>
      <c r="K77" s="10" t="s">
        <v>14</v>
      </c>
      <c r="L77" s="162">
        <f>0.6-0.05</f>
        <v>0.54999999999999993</v>
      </c>
      <c r="M77" s="162"/>
      <c r="N77" s="10" t="s">
        <v>18</v>
      </c>
      <c r="O77" s="10" t="s">
        <v>14</v>
      </c>
      <c r="P77" s="162">
        <v>0.9</v>
      </c>
      <c r="Q77" s="162"/>
      <c r="R77" s="15" t="s">
        <v>19</v>
      </c>
      <c r="S77" s="10" t="s">
        <v>14</v>
      </c>
      <c r="T77" s="162">
        <v>18</v>
      </c>
      <c r="U77" s="162"/>
      <c r="V77" s="10" t="s">
        <v>20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167">
        <v>3600</v>
      </c>
      <c r="F80" s="167"/>
      <c r="G80" s="20" t="s">
        <v>9</v>
      </c>
      <c r="H80" s="168">
        <f>D77</f>
        <v>0.6</v>
      </c>
      <c r="I80" s="168"/>
      <c r="J80" s="20" t="s">
        <v>9</v>
      </c>
      <c r="K80" s="169">
        <f>H77</f>
        <v>0.77</v>
      </c>
      <c r="L80" s="169"/>
      <c r="M80" s="20" t="s">
        <v>9</v>
      </c>
      <c r="N80" s="168">
        <f>L77</f>
        <v>0.54999999999999993</v>
      </c>
      <c r="O80" s="168"/>
      <c r="P80" s="20" t="s">
        <v>9</v>
      </c>
      <c r="Q80" s="168">
        <f>P77</f>
        <v>0.9</v>
      </c>
      <c r="R80" s="168"/>
      <c r="S80" s="162" t="s">
        <v>14</v>
      </c>
      <c r="T80" s="170">
        <f>TRUNC((E80*H80*K80*N80*Q80)/E81,0)</f>
        <v>45</v>
      </c>
      <c r="U80" s="170"/>
      <c r="V80" s="162" t="s">
        <v>22</v>
      </c>
      <c r="W80" s="162"/>
      <c r="X80" s="162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176">
        <f>T77</f>
        <v>18</v>
      </c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62"/>
      <c r="T81" s="170"/>
      <c r="U81" s="170"/>
      <c r="V81" s="162"/>
      <c r="W81" s="162"/>
      <c r="X81" s="162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2</v>
      </c>
      <c r="E85" s="163" t="e">
        <f>#REF!</f>
        <v>#REF!</v>
      </c>
      <c r="F85" s="162"/>
      <c r="G85" s="162"/>
      <c r="H85" s="10" t="s">
        <v>27</v>
      </c>
      <c r="I85" s="174">
        <f>T80</f>
        <v>45</v>
      </c>
      <c r="J85" s="162"/>
      <c r="K85" s="10" t="s">
        <v>9</v>
      </c>
      <c r="L85" s="175">
        <v>0.9</v>
      </c>
      <c r="M85" s="162"/>
      <c r="N85" s="10" t="s">
        <v>14</v>
      </c>
      <c r="O85" s="177" t="e">
        <f>(E85/I85)*L85</f>
        <v>#REF!</v>
      </c>
      <c r="P85" s="177"/>
      <c r="Q85" s="177"/>
      <c r="Y85" s="11"/>
      <c r="Z85" s="16" t="e">
        <f>O85</f>
        <v>#REF!</v>
      </c>
      <c r="AA85" s="16"/>
      <c r="AB85" s="16"/>
      <c r="AC85" s="17" t="e">
        <f>Z85+AA85+AB85</f>
        <v>#REF!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3</v>
      </c>
      <c r="E88" s="163" t="e">
        <f>#REF!</f>
        <v>#REF!</v>
      </c>
      <c r="F88" s="162"/>
      <c r="G88" s="162"/>
      <c r="H88" s="10" t="s">
        <v>27</v>
      </c>
      <c r="I88" s="174">
        <f>T80</f>
        <v>45</v>
      </c>
      <c r="J88" s="162"/>
      <c r="K88" s="10" t="s">
        <v>9</v>
      </c>
      <c r="L88" s="175">
        <v>0.9</v>
      </c>
      <c r="M88" s="162"/>
      <c r="N88" s="10" t="s">
        <v>14</v>
      </c>
      <c r="O88" s="177" t="e">
        <f>(E88/I88)*L88</f>
        <v>#REF!</v>
      </c>
      <c r="P88" s="177"/>
      <c r="Q88" s="177"/>
      <c r="Y88" s="11"/>
      <c r="Z88" s="16"/>
      <c r="AA88" s="16" t="e">
        <f>O88</f>
        <v>#REF!</v>
      </c>
      <c r="AB88" s="16"/>
      <c r="AC88" s="17" t="e">
        <f>Z88+AA88+AB88</f>
        <v>#REF!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24</v>
      </c>
      <c r="E91" s="163" t="e">
        <f>#REF!</f>
        <v>#REF!</v>
      </c>
      <c r="F91" s="162"/>
      <c r="G91" s="162"/>
      <c r="H91" s="10" t="s">
        <v>27</v>
      </c>
      <c r="I91" s="174">
        <f>T80</f>
        <v>45</v>
      </c>
      <c r="J91" s="162"/>
      <c r="K91" s="10" t="s">
        <v>9</v>
      </c>
      <c r="L91" s="175">
        <v>0.9</v>
      </c>
      <c r="M91" s="162"/>
      <c r="N91" s="10" t="s">
        <v>14</v>
      </c>
      <c r="O91" s="177" t="e">
        <f>(E91/I91)*L91</f>
        <v>#REF!</v>
      </c>
      <c r="P91" s="177"/>
      <c r="Q91" s="177"/>
      <c r="Y91" s="11"/>
      <c r="Z91" s="16"/>
      <c r="AA91" s="16"/>
      <c r="AB91" s="16" t="e">
        <f>O91</f>
        <v>#REF!</v>
      </c>
      <c r="AC91" s="17" t="e">
        <f>Z91+AA91+AB91</f>
        <v>#REF!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10</v>
      </c>
      <c r="Y94" s="11"/>
      <c r="Z94" s="18" t="e">
        <f>SUM(Z74:Z93)</f>
        <v>#REF!</v>
      </c>
      <c r="AA94" s="18" t="e">
        <f>SUM(AA74:AA93)</f>
        <v>#REF!</v>
      </c>
      <c r="AB94" s="18" t="e">
        <f>SUM(AB74:AB93)</f>
        <v>#REF!</v>
      </c>
      <c r="AC94" s="19" t="e">
        <f>SUM(AC83:AC93)</f>
        <v>#REF!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32" customFormat="1" ht="27" customHeight="1" thickBot="1" x14ac:dyDescent="0.35">
      <c r="A118" s="171" t="s">
        <v>32</v>
      </c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3"/>
      <c r="Z118" s="31" t="e">
        <f>SUM(Z94,Z73)</f>
        <v>#REF!</v>
      </c>
      <c r="AA118" s="31" t="e">
        <f>SUM(AA94,AA73)</f>
        <v>#REF!</v>
      </c>
      <c r="AB118" s="31" t="e">
        <f>SUM(AB94,AB73)</f>
        <v>#REF!</v>
      </c>
      <c r="AC118" s="31" t="e">
        <f>SUM(AC94,AC73)</f>
        <v>#REF!</v>
      </c>
    </row>
  </sheetData>
  <mergeCells count="66"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  <mergeCell ref="V80:X81"/>
    <mergeCell ref="E81:R81"/>
    <mergeCell ref="E85:G85"/>
    <mergeCell ref="I85:J85"/>
    <mergeCell ref="L85:M85"/>
    <mergeCell ref="O85:Q85"/>
    <mergeCell ref="T77:U77"/>
    <mergeCell ref="E80:F80"/>
    <mergeCell ref="H80:I80"/>
    <mergeCell ref="K80:L80"/>
    <mergeCell ref="N80:O80"/>
    <mergeCell ref="Q80:R80"/>
    <mergeCell ref="S80:S81"/>
    <mergeCell ref="T80:U81"/>
    <mergeCell ref="G69:H69"/>
    <mergeCell ref="K69:M69"/>
    <mergeCell ref="O69:P69"/>
    <mergeCell ref="D77:E77"/>
    <mergeCell ref="H77:I77"/>
    <mergeCell ref="L77:M77"/>
    <mergeCell ref="P77:Q77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T20:U20"/>
    <mergeCell ref="E23:F23"/>
    <mergeCell ref="H23:I23"/>
    <mergeCell ref="K23:L23"/>
    <mergeCell ref="N23:O23"/>
    <mergeCell ref="Q23:R23"/>
    <mergeCell ref="S23:S24"/>
    <mergeCell ref="T23:U24"/>
    <mergeCell ref="G12:H12"/>
    <mergeCell ref="K12:M12"/>
    <mergeCell ref="O12:P12"/>
    <mergeCell ref="D20:E20"/>
    <mergeCell ref="H20:I20"/>
    <mergeCell ref="L20:M20"/>
    <mergeCell ref="P20:Q20"/>
    <mergeCell ref="A1:AC2"/>
    <mergeCell ref="A3:Y4"/>
    <mergeCell ref="Z3:Z4"/>
    <mergeCell ref="AA3:AA4"/>
    <mergeCell ref="AB3:AB4"/>
    <mergeCell ref="AC3:AC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60"/>
  <sheetViews>
    <sheetView tabSelected="1" zoomScaleNormal="100" workbookViewId="0">
      <selection activeCell="A7" sqref="A7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95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2" spans="1:13" s="35" customFormat="1" ht="24.95" customHeight="1" x14ac:dyDescent="0.3">
      <c r="A2" s="178" t="s">
        <v>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s="33" customFormat="1" ht="20.85" customHeight="1" x14ac:dyDescent="0.3">
      <c r="A3" s="34"/>
      <c r="C3" s="90"/>
    </row>
    <row r="4" spans="1:13" s="35" customFormat="1" ht="20.85" customHeight="1" x14ac:dyDescent="0.3">
      <c r="A4" s="180" t="s">
        <v>36</v>
      </c>
      <c r="B4" s="180" t="s">
        <v>37</v>
      </c>
      <c r="C4" s="180" t="s">
        <v>55</v>
      </c>
      <c r="D4" s="180" t="s">
        <v>56</v>
      </c>
      <c r="E4" s="180" t="s">
        <v>40</v>
      </c>
      <c r="F4" s="183"/>
      <c r="G4" s="180" t="s">
        <v>39</v>
      </c>
      <c r="H4" s="183"/>
      <c r="I4" s="180" t="s">
        <v>29</v>
      </c>
      <c r="J4" s="183"/>
      <c r="K4" s="180" t="s">
        <v>30</v>
      </c>
      <c r="L4" s="183"/>
      <c r="M4" s="180" t="s">
        <v>41</v>
      </c>
    </row>
    <row r="5" spans="1:13" s="35" customFormat="1" ht="20.25" customHeight="1" x14ac:dyDescent="0.3">
      <c r="A5" s="181"/>
      <c r="B5" s="181"/>
      <c r="C5" s="182"/>
      <c r="D5" s="181"/>
      <c r="E5" s="76" t="s">
        <v>42</v>
      </c>
      <c r="F5" s="76" t="s">
        <v>43</v>
      </c>
      <c r="G5" s="76" t="s">
        <v>42</v>
      </c>
      <c r="H5" s="76" t="s">
        <v>43</v>
      </c>
      <c r="I5" s="76" t="s">
        <v>42</v>
      </c>
      <c r="J5" s="76" t="s">
        <v>43</v>
      </c>
      <c r="K5" s="76" t="s">
        <v>42</v>
      </c>
      <c r="L5" s="76" t="s">
        <v>43</v>
      </c>
      <c r="M5" s="181"/>
    </row>
    <row r="6" spans="1:13" s="116" customFormat="1" ht="20.85" customHeight="1" x14ac:dyDescent="0.25">
      <c r="A6" s="111" t="s">
        <v>52</v>
      </c>
      <c r="B6" s="112"/>
      <c r="C6" s="113"/>
      <c r="D6" s="112"/>
      <c r="E6" s="114"/>
      <c r="F6" s="114"/>
      <c r="G6" s="114"/>
      <c r="H6" s="114"/>
      <c r="I6" s="114"/>
      <c r="J6" s="114"/>
      <c r="K6" s="114"/>
      <c r="L6" s="114"/>
      <c r="M6" s="115"/>
    </row>
    <row r="7" spans="1:13" s="122" customFormat="1" ht="20.25" customHeight="1" x14ac:dyDescent="0.3">
      <c r="A7" s="77" t="s">
        <v>58</v>
      </c>
      <c r="B7" s="121"/>
      <c r="C7" s="128">
        <v>1</v>
      </c>
      <c r="D7" s="128" t="s">
        <v>59</v>
      </c>
      <c r="E7" s="125"/>
      <c r="F7" s="125">
        <f>SUM(F8:F10)</f>
        <v>16860</v>
      </c>
      <c r="G7" s="125"/>
      <c r="H7" s="125">
        <f>SUM(H8:H10)</f>
        <v>1081</v>
      </c>
      <c r="I7" s="125"/>
      <c r="J7" s="125">
        <f>SUM(J8:J10)</f>
        <v>0</v>
      </c>
      <c r="K7" s="125">
        <f>SUM(E7,G7,I7)</f>
        <v>0</v>
      </c>
      <c r="L7" s="129">
        <f>SUM(L8:L10)</f>
        <v>17941</v>
      </c>
      <c r="M7" s="130"/>
    </row>
    <row r="8" spans="1:13" s="107" customFormat="1" ht="20.85" customHeight="1" x14ac:dyDescent="0.3">
      <c r="A8" s="73" t="s">
        <v>57</v>
      </c>
      <c r="B8" s="74"/>
      <c r="C8" s="117">
        <f>3/900</f>
        <v>3.3333333333333335E-3</v>
      </c>
      <c r="D8" s="132" t="s">
        <v>8</v>
      </c>
      <c r="E8" s="97"/>
      <c r="F8" s="97">
        <f t="shared" ref="F8:F10" si="0">TRUNC($C8*E8,0)</f>
        <v>0</v>
      </c>
      <c r="G8" s="97">
        <v>214222</v>
      </c>
      <c r="H8" s="97">
        <f t="shared" ref="H8:J10" si="1">TRUNC($C8*G8,0)</f>
        <v>714</v>
      </c>
      <c r="I8" s="97"/>
      <c r="J8" s="97">
        <f t="shared" si="1"/>
        <v>0</v>
      </c>
      <c r="K8" s="97">
        <f t="shared" ref="K8" si="2">SUM(E8,G8,I8)</f>
        <v>214222</v>
      </c>
      <c r="L8" s="97">
        <f t="shared" ref="L8" si="3">SUM(F8,H8,J8)</f>
        <v>714</v>
      </c>
      <c r="M8" s="47"/>
    </row>
    <row r="9" spans="1:13" s="107" customFormat="1" ht="20.85" customHeight="1" x14ac:dyDescent="0.3">
      <c r="A9" s="143" t="s">
        <v>60</v>
      </c>
      <c r="B9" s="74"/>
      <c r="C9" s="117">
        <f>2/900</f>
        <v>2.2222222222222222E-3</v>
      </c>
      <c r="D9" s="132" t="s">
        <v>8</v>
      </c>
      <c r="E9" s="97"/>
      <c r="F9" s="97">
        <f t="shared" si="0"/>
        <v>0</v>
      </c>
      <c r="G9" s="97">
        <v>165545</v>
      </c>
      <c r="H9" s="97">
        <f t="shared" si="1"/>
        <v>367</v>
      </c>
      <c r="I9" s="97"/>
      <c r="J9" s="97">
        <f t="shared" si="1"/>
        <v>0</v>
      </c>
      <c r="K9" s="97">
        <f t="shared" ref="K9:K10" si="4">SUM(E9,G9,I9)</f>
        <v>165545</v>
      </c>
      <c r="L9" s="97">
        <f t="shared" ref="L9:L10" si="5">SUM(F9,H9,J9)</f>
        <v>367</v>
      </c>
      <c r="M9" s="47"/>
    </row>
    <row r="10" spans="1:13" s="107" customFormat="1" ht="20.85" customHeight="1" x14ac:dyDescent="0.3">
      <c r="A10" s="143" t="s">
        <v>61</v>
      </c>
      <c r="B10" s="184" t="s">
        <v>62</v>
      </c>
      <c r="C10" s="142">
        <v>1</v>
      </c>
      <c r="D10" s="132" t="s">
        <v>59</v>
      </c>
      <c r="E10" s="97">
        <v>16860</v>
      </c>
      <c r="F10" s="97">
        <f t="shared" si="0"/>
        <v>16860</v>
      </c>
      <c r="G10" s="97"/>
      <c r="H10" s="97">
        <f t="shared" si="1"/>
        <v>0</v>
      </c>
      <c r="I10" s="97"/>
      <c r="J10" s="97">
        <f t="shared" si="1"/>
        <v>0</v>
      </c>
      <c r="K10" s="97">
        <f t="shared" si="4"/>
        <v>16860</v>
      </c>
      <c r="L10" s="97">
        <f t="shared" si="5"/>
        <v>16860</v>
      </c>
      <c r="M10" s="47"/>
    </row>
    <row r="11" spans="1:13" s="107" customFormat="1" ht="20.85" customHeight="1" x14ac:dyDescent="0.3">
      <c r="A11" s="143"/>
      <c r="B11" s="74"/>
      <c r="C11" s="142"/>
      <c r="D11" s="132"/>
      <c r="E11" s="97"/>
      <c r="F11" s="97"/>
      <c r="G11" s="97"/>
      <c r="H11" s="97"/>
      <c r="I11" s="97"/>
      <c r="J11" s="97"/>
      <c r="K11" s="97"/>
      <c r="L11" s="97"/>
      <c r="M11" s="47"/>
    </row>
    <row r="12" spans="1:13" s="127" customFormat="1" ht="20.85" customHeight="1" x14ac:dyDescent="0.25">
      <c r="A12" s="126"/>
      <c r="B12" s="134"/>
      <c r="C12" s="135"/>
      <c r="D12" s="135"/>
      <c r="E12" s="136"/>
      <c r="F12" s="97"/>
      <c r="G12" s="136"/>
      <c r="H12" s="97"/>
      <c r="I12" s="136"/>
      <c r="J12" s="97"/>
      <c r="K12" s="97"/>
      <c r="L12" s="97"/>
      <c r="M12" s="137"/>
    </row>
    <row r="13" spans="1:13" s="127" customFormat="1" ht="20.85" customHeight="1" x14ac:dyDescent="0.25">
      <c r="A13" s="138"/>
      <c r="B13" s="134"/>
      <c r="C13" s="139"/>
      <c r="D13" s="139"/>
      <c r="E13" s="140"/>
      <c r="F13" s="120"/>
      <c r="G13" s="140"/>
      <c r="H13" s="120"/>
      <c r="I13" s="140"/>
      <c r="J13" s="120"/>
      <c r="K13" s="120"/>
      <c r="L13" s="120"/>
      <c r="M13" s="141"/>
    </row>
    <row r="14" spans="1:13" s="122" customFormat="1" ht="20.25" customHeight="1" x14ac:dyDescent="0.3">
      <c r="A14" s="77"/>
      <c r="B14" s="121"/>
      <c r="C14" s="128"/>
      <c r="D14" s="128"/>
      <c r="E14" s="125"/>
      <c r="F14" s="125"/>
      <c r="G14" s="125"/>
      <c r="H14" s="125"/>
      <c r="I14" s="125"/>
      <c r="J14" s="125"/>
      <c r="K14" s="125"/>
      <c r="L14" s="125"/>
      <c r="M14" s="130"/>
    </row>
    <row r="15" spans="1:13" s="124" customFormat="1" ht="20.25" customHeight="1" x14ac:dyDescent="0.3">
      <c r="A15" s="119"/>
      <c r="B15" s="123"/>
      <c r="C15" s="131"/>
      <c r="D15" s="132"/>
      <c r="E15" s="97"/>
      <c r="F15" s="97"/>
      <c r="G15" s="46"/>
      <c r="H15" s="97"/>
      <c r="I15" s="97"/>
      <c r="J15" s="97"/>
      <c r="K15" s="97"/>
      <c r="L15" s="97"/>
      <c r="M15" s="133"/>
    </row>
    <row r="16" spans="1:13" s="124" customFormat="1" ht="20.85" customHeight="1" x14ac:dyDescent="0.3">
      <c r="A16" s="70"/>
      <c r="B16" s="68"/>
      <c r="C16" s="75"/>
      <c r="D16" s="132"/>
      <c r="E16" s="97"/>
      <c r="F16" s="97"/>
      <c r="G16" s="97"/>
      <c r="H16" s="97"/>
      <c r="I16" s="97"/>
      <c r="J16" s="97"/>
      <c r="K16" s="97"/>
      <c r="L16" s="97"/>
      <c r="M16" s="47"/>
    </row>
    <row r="17" spans="1:13" s="107" customFormat="1" ht="20.85" customHeight="1" x14ac:dyDescent="0.3">
      <c r="A17" s="73"/>
      <c r="B17" s="74"/>
      <c r="C17" s="75"/>
      <c r="D17" s="68"/>
      <c r="E17" s="97"/>
      <c r="F17" s="97"/>
      <c r="G17" s="97"/>
      <c r="H17" s="97"/>
      <c r="I17" s="97"/>
      <c r="J17" s="97"/>
      <c r="K17" s="97"/>
      <c r="L17" s="97"/>
      <c r="M17" s="47"/>
    </row>
    <row r="18" spans="1:13" s="127" customFormat="1" ht="20.85" customHeight="1" x14ac:dyDescent="0.25">
      <c r="A18" s="126"/>
      <c r="B18" s="134"/>
      <c r="C18" s="135"/>
      <c r="D18" s="135"/>
      <c r="E18" s="136"/>
      <c r="F18" s="97"/>
      <c r="G18" s="136"/>
      <c r="H18" s="97"/>
      <c r="I18" s="136"/>
      <c r="J18" s="97"/>
      <c r="K18" s="97"/>
      <c r="L18" s="97"/>
      <c r="M18" s="137"/>
    </row>
    <row r="19" spans="1:13" s="127" customFormat="1" ht="20.85" customHeight="1" x14ac:dyDescent="0.25">
      <c r="A19" s="138"/>
      <c r="B19" s="134"/>
      <c r="C19" s="139"/>
      <c r="D19" s="139"/>
      <c r="E19" s="140"/>
      <c r="F19" s="120"/>
      <c r="G19" s="140"/>
      <c r="H19" s="120"/>
      <c r="I19" s="140"/>
      <c r="J19" s="120"/>
      <c r="K19" s="120"/>
      <c r="L19" s="120"/>
      <c r="M19" s="141"/>
    </row>
    <row r="20" spans="1:13" s="127" customFormat="1" ht="20.85" customHeight="1" x14ac:dyDescent="0.25">
      <c r="A20" s="138"/>
      <c r="B20" s="134"/>
      <c r="C20" s="139"/>
      <c r="D20" s="139"/>
      <c r="E20" s="140"/>
      <c r="F20" s="120"/>
      <c r="G20" s="140"/>
      <c r="H20" s="120"/>
      <c r="I20" s="140"/>
      <c r="J20" s="120"/>
      <c r="K20" s="120"/>
      <c r="L20" s="120"/>
      <c r="M20" s="141"/>
    </row>
    <row r="21" spans="1:13" s="100" customFormat="1" ht="20.25" customHeight="1" x14ac:dyDescent="0.3">
      <c r="A21" s="77"/>
      <c r="B21" s="103"/>
      <c r="C21" s="98"/>
      <c r="D21" s="98"/>
      <c r="E21" s="96"/>
      <c r="F21" s="96"/>
      <c r="G21" s="96"/>
      <c r="H21" s="96"/>
      <c r="I21" s="96"/>
      <c r="J21" s="96"/>
      <c r="K21" s="96"/>
      <c r="L21" s="96"/>
      <c r="M21" s="99"/>
    </row>
    <row r="22" spans="1:13" s="107" customFormat="1" ht="20.85" customHeight="1" x14ac:dyDescent="0.3">
      <c r="A22" s="70"/>
      <c r="B22" s="102"/>
      <c r="C22" s="118"/>
      <c r="D22" s="105"/>
      <c r="E22" s="106"/>
      <c r="F22" s="97"/>
      <c r="G22" s="106"/>
      <c r="H22" s="97"/>
      <c r="I22" s="106"/>
      <c r="J22" s="106"/>
      <c r="K22" s="106"/>
      <c r="L22" s="106"/>
      <c r="M22" s="47"/>
    </row>
    <row r="23" spans="1:13" s="107" customFormat="1" ht="20.85" customHeight="1" x14ac:dyDescent="0.3">
      <c r="A23" s="70"/>
      <c r="B23" s="68"/>
      <c r="C23" s="117"/>
      <c r="D23" s="105"/>
      <c r="E23" s="97"/>
      <c r="F23" s="97"/>
      <c r="G23" s="97"/>
      <c r="H23" s="97"/>
      <c r="I23" s="97"/>
      <c r="J23" s="97"/>
      <c r="K23" s="106"/>
      <c r="L23" s="106"/>
      <c r="M23" s="47"/>
    </row>
    <row r="24" spans="1:13" s="107" customFormat="1" ht="20.85" customHeight="1" x14ac:dyDescent="0.3">
      <c r="A24" s="70"/>
      <c r="B24" s="68"/>
      <c r="C24" s="104"/>
      <c r="D24" s="68"/>
      <c r="E24" s="106"/>
      <c r="F24" s="106"/>
      <c r="G24" s="106"/>
      <c r="H24" s="106"/>
      <c r="I24" s="106"/>
      <c r="J24" s="106"/>
      <c r="K24" s="106"/>
      <c r="L24" s="106"/>
      <c r="M24" s="47"/>
    </row>
    <row r="25" spans="1:13" s="116" customFormat="1" ht="20.85" customHeight="1" x14ac:dyDescent="0.25">
      <c r="A25" s="111"/>
      <c r="B25" s="112"/>
      <c r="C25" s="113"/>
      <c r="D25" s="112"/>
      <c r="E25" s="114"/>
      <c r="F25" s="114"/>
      <c r="G25" s="114"/>
      <c r="H25" s="114"/>
      <c r="I25" s="114"/>
      <c r="J25" s="114"/>
      <c r="K25" s="114"/>
      <c r="L25" s="114"/>
      <c r="M25" s="115"/>
    </row>
    <row r="26" spans="1:13" s="100" customFormat="1" ht="20.25" customHeight="1" x14ac:dyDescent="0.3">
      <c r="A26" s="77"/>
      <c r="B26" s="103"/>
      <c r="C26" s="98"/>
      <c r="D26" s="98"/>
      <c r="E26" s="96"/>
      <c r="F26" s="96"/>
      <c r="G26" s="96"/>
      <c r="H26" s="96"/>
      <c r="I26" s="96"/>
      <c r="J26" s="96"/>
      <c r="K26" s="96"/>
      <c r="L26" s="96"/>
      <c r="M26" s="99"/>
    </row>
    <row r="27" spans="1:13" s="107" customFormat="1" ht="20.85" customHeight="1" x14ac:dyDescent="0.3">
      <c r="A27" s="70"/>
      <c r="B27" s="102"/>
      <c r="C27" s="118"/>
      <c r="D27" s="105"/>
      <c r="E27" s="106"/>
      <c r="F27" s="97"/>
      <c r="G27" s="106"/>
      <c r="H27" s="97"/>
      <c r="I27" s="106"/>
      <c r="J27" s="106"/>
      <c r="K27" s="106"/>
      <c r="L27" s="106"/>
      <c r="M27" s="47"/>
    </row>
    <row r="28" spans="1:13" s="107" customFormat="1" ht="20.85" customHeight="1" x14ac:dyDescent="0.3">
      <c r="A28" s="70"/>
      <c r="B28" s="68"/>
      <c r="C28" s="117"/>
      <c r="D28" s="105"/>
      <c r="E28" s="97"/>
      <c r="F28" s="97"/>
      <c r="G28" s="97"/>
      <c r="H28" s="97"/>
      <c r="I28" s="97"/>
      <c r="J28" s="97"/>
      <c r="K28" s="106"/>
      <c r="L28" s="106"/>
      <c r="M28" s="47"/>
    </row>
    <row r="29" spans="1:13" s="110" customFormat="1" ht="20.85" customHeight="1" x14ac:dyDescent="0.2">
      <c r="A29" s="69"/>
      <c r="B29" s="67"/>
      <c r="C29" s="108"/>
      <c r="D29" s="67"/>
      <c r="E29" s="109"/>
      <c r="F29" s="109"/>
      <c r="G29" s="109"/>
      <c r="H29" s="109"/>
      <c r="I29" s="109"/>
      <c r="J29" s="109"/>
      <c r="K29" s="109"/>
      <c r="L29" s="109"/>
      <c r="M29" s="43"/>
    </row>
    <row r="30" spans="1:13" s="116" customFormat="1" ht="20.85" customHeight="1" x14ac:dyDescent="0.25">
      <c r="A30" s="111"/>
      <c r="B30" s="112"/>
      <c r="C30" s="113"/>
      <c r="D30" s="112"/>
      <c r="E30" s="114"/>
      <c r="F30" s="114"/>
      <c r="G30" s="114"/>
      <c r="H30" s="114"/>
      <c r="I30" s="114"/>
      <c r="J30" s="114"/>
      <c r="K30" s="114"/>
      <c r="L30" s="114"/>
      <c r="M30" s="115"/>
    </row>
    <row r="31" spans="1:13" s="100" customFormat="1" ht="20.25" customHeight="1" x14ac:dyDescent="0.3">
      <c r="A31" s="77"/>
      <c r="B31" s="103"/>
      <c r="C31" s="98"/>
      <c r="D31" s="98"/>
      <c r="E31" s="96"/>
      <c r="F31" s="96"/>
      <c r="G31" s="96"/>
      <c r="H31" s="96"/>
      <c r="I31" s="96"/>
      <c r="J31" s="96"/>
      <c r="K31" s="96"/>
      <c r="L31" s="96"/>
      <c r="M31" s="99"/>
    </row>
    <row r="32" spans="1:13" s="107" customFormat="1" ht="20.85" customHeight="1" x14ac:dyDescent="0.3">
      <c r="A32" s="70"/>
      <c r="B32" s="102"/>
      <c r="C32" s="104"/>
      <c r="D32" s="105"/>
      <c r="E32" s="106"/>
      <c r="F32" s="97"/>
      <c r="G32" s="106"/>
      <c r="H32" s="97"/>
      <c r="I32" s="106"/>
      <c r="J32" s="106"/>
      <c r="K32" s="106"/>
      <c r="L32" s="106"/>
      <c r="M32" s="47"/>
    </row>
    <row r="33" spans="1:13" s="107" customFormat="1" ht="20.85" customHeight="1" x14ac:dyDescent="0.3">
      <c r="A33" s="70"/>
      <c r="B33" s="68"/>
      <c r="C33" s="117"/>
      <c r="D33" s="105"/>
      <c r="E33" s="97"/>
      <c r="F33" s="97"/>
      <c r="G33" s="97"/>
      <c r="H33" s="97"/>
      <c r="I33" s="97"/>
      <c r="J33" s="97"/>
      <c r="K33" s="106"/>
      <c r="L33" s="106"/>
      <c r="M33" s="47"/>
    </row>
    <row r="34" spans="1:13" s="33" customFormat="1" ht="20.85" customHeight="1" x14ac:dyDescent="0.3">
      <c r="A34" s="70"/>
      <c r="B34" s="68"/>
      <c r="C34" s="75"/>
      <c r="D34" s="68"/>
      <c r="E34" s="46"/>
      <c r="F34" s="46"/>
      <c r="G34" s="46"/>
      <c r="H34" s="46"/>
      <c r="I34" s="46"/>
      <c r="J34" s="46"/>
      <c r="K34" s="46"/>
      <c r="L34" s="46"/>
      <c r="M34" s="47"/>
    </row>
    <row r="35" spans="1:13" s="33" customFormat="1" ht="20.85" customHeight="1" x14ac:dyDescent="0.3">
      <c r="A35" s="70"/>
      <c r="B35" s="68"/>
      <c r="C35" s="75"/>
      <c r="D35" s="68"/>
      <c r="E35" s="46"/>
      <c r="F35" s="46"/>
      <c r="G35" s="46"/>
      <c r="H35" s="46"/>
      <c r="I35" s="46"/>
      <c r="J35" s="46"/>
      <c r="K35" s="46"/>
      <c r="L35" s="46"/>
      <c r="M35" s="47"/>
    </row>
    <row r="36" spans="1:13" s="33" customFormat="1" ht="20.85" customHeight="1" x14ac:dyDescent="0.3">
      <c r="A36" s="73"/>
      <c r="B36" s="74"/>
      <c r="C36" s="68"/>
      <c r="D36" s="68"/>
      <c r="E36" s="46"/>
      <c r="F36" s="46"/>
      <c r="G36" s="46"/>
      <c r="H36" s="46"/>
      <c r="I36" s="46"/>
      <c r="J36" s="46"/>
      <c r="K36" s="46"/>
      <c r="L36" s="46"/>
      <c r="M36" s="47"/>
    </row>
    <row r="37" spans="1:13" s="33" customFormat="1" ht="20.85" customHeight="1" x14ac:dyDescent="0.3">
      <c r="A37" s="70"/>
      <c r="B37" s="68"/>
      <c r="C37" s="90"/>
      <c r="D37" s="68"/>
      <c r="E37" s="71"/>
      <c r="F37" s="71"/>
      <c r="G37" s="71"/>
      <c r="H37" s="71"/>
      <c r="I37" s="71"/>
      <c r="J37" s="71"/>
      <c r="K37" s="71"/>
      <c r="L37" s="71"/>
      <c r="M37" s="72"/>
    </row>
    <row r="38" spans="1:13" s="33" customFormat="1" ht="20.85" customHeight="1" x14ac:dyDescent="0.3">
      <c r="A38" s="44"/>
      <c r="B38" s="45"/>
      <c r="C38" s="91"/>
      <c r="D38" s="45"/>
      <c r="E38" s="46"/>
      <c r="F38" s="46"/>
      <c r="G38" s="46"/>
      <c r="H38" s="46"/>
      <c r="I38" s="46"/>
      <c r="J38" s="46"/>
      <c r="K38" s="46"/>
      <c r="L38" s="46"/>
      <c r="M38" s="47"/>
    </row>
    <row r="39" spans="1:13" s="33" customFormat="1" ht="20.85" customHeight="1" x14ac:dyDescent="0.3">
      <c r="A39" s="48"/>
      <c r="B39" s="49"/>
      <c r="C39" s="92"/>
      <c r="D39" s="49"/>
      <c r="E39" s="50"/>
      <c r="F39" s="50"/>
      <c r="G39" s="50"/>
      <c r="H39" s="50"/>
      <c r="I39" s="50"/>
      <c r="J39" s="50"/>
      <c r="K39" s="50"/>
      <c r="L39" s="50"/>
      <c r="M39" s="51"/>
    </row>
    <row r="40" spans="1:13" s="33" customFormat="1" ht="20.85" customHeight="1" x14ac:dyDescent="0.3">
      <c r="A40" s="79"/>
      <c r="B40" s="79"/>
      <c r="C40" s="93"/>
      <c r="D40" s="80"/>
      <c r="E40" s="81"/>
      <c r="F40" s="81"/>
      <c r="G40" s="81"/>
      <c r="H40" s="81"/>
      <c r="I40" s="81"/>
      <c r="J40" s="81"/>
      <c r="K40" s="81"/>
      <c r="L40" s="81"/>
      <c r="M40" s="82"/>
    </row>
    <row r="41" spans="1:13" s="33" customFormat="1" ht="20.85" customHeight="1" x14ac:dyDescent="0.3">
      <c r="A41" s="83"/>
      <c r="B41" s="83"/>
      <c r="C41" s="94"/>
      <c r="D41" s="84"/>
      <c r="E41" s="85"/>
      <c r="F41" s="85"/>
      <c r="G41" s="85"/>
      <c r="H41" s="85"/>
      <c r="I41" s="85"/>
      <c r="J41" s="85"/>
      <c r="K41" s="86"/>
      <c r="L41" s="86"/>
      <c r="M41" s="85"/>
    </row>
    <row r="42" spans="1:13" s="35" customFormat="1" ht="20.85" customHeight="1" x14ac:dyDescent="0.3">
      <c r="A42" s="83"/>
      <c r="B42" s="87"/>
      <c r="C42" s="88"/>
      <c r="D42" s="87"/>
      <c r="E42" s="85"/>
      <c r="F42" s="85"/>
      <c r="G42" s="85"/>
      <c r="H42" s="85"/>
      <c r="I42" s="85"/>
      <c r="J42" s="85"/>
      <c r="K42" s="85"/>
      <c r="L42" s="85"/>
      <c r="M42" s="89"/>
    </row>
    <row r="43" spans="1:13" s="35" customFormat="1" ht="20.85" customHeight="1" x14ac:dyDescent="0.3">
      <c r="A43" s="83"/>
      <c r="B43" s="87"/>
      <c r="C43" s="88"/>
      <c r="D43" s="87"/>
      <c r="E43" s="85"/>
      <c r="F43" s="85"/>
      <c r="G43" s="85"/>
      <c r="H43" s="85"/>
      <c r="I43" s="85"/>
      <c r="J43" s="85"/>
      <c r="K43" s="85"/>
      <c r="L43" s="85"/>
      <c r="M43" s="89"/>
    </row>
    <row r="44" spans="1:13" s="35" customFormat="1" ht="20.85" customHeight="1" x14ac:dyDescent="0.3">
      <c r="A44" s="83"/>
      <c r="B44" s="87"/>
      <c r="C44" s="88"/>
      <c r="D44" s="87"/>
      <c r="E44" s="85"/>
      <c r="F44" s="85"/>
      <c r="G44" s="85"/>
      <c r="H44" s="85"/>
      <c r="I44" s="85"/>
      <c r="J44" s="85"/>
      <c r="K44" s="85"/>
      <c r="L44" s="85"/>
      <c r="M44" s="89"/>
    </row>
    <row r="45" spans="1:13" s="35" customFormat="1" ht="20.85" customHeight="1" x14ac:dyDescent="0.3">
      <c r="A45" s="83"/>
      <c r="B45" s="87"/>
      <c r="C45" s="88"/>
      <c r="D45" s="87"/>
      <c r="E45" s="85"/>
      <c r="F45" s="85"/>
      <c r="G45" s="85"/>
      <c r="H45" s="85"/>
      <c r="I45" s="85"/>
      <c r="J45" s="85"/>
      <c r="K45" s="85"/>
      <c r="L45" s="85"/>
      <c r="M45" s="89"/>
    </row>
    <row r="46" spans="1:13" s="35" customFormat="1" ht="20.85" customHeight="1" x14ac:dyDescent="0.3">
      <c r="A46" s="83"/>
      <c r="B46" s="87"/>
      <c r="C46" s="88"/>
      <c r="D46" s="87"/>
      <c r="E46" s="85"/>
      <c r="F46" s="85"/>
      <c r="G46" s="85"/>
      <c r="H46" s="85"/>
      <c r="I46" s="85"/>
      <c r="J46" s="85"/>
      <c r="K46" s="85"/>
      <c r="L46" s="85"/>
      <c r="M46" s="89"/>
    </row>
    <row r="47" spans="1:13" s="35" customFormat="1" ht="20.85" customHeight="1" x14ac:dyDescent="0.3">
      <c r="A47" s="83"/>
      <c r="B47" s="87"/>
      <c r="C47" s="88"/>
      <c r="D47" s="87"/>
      <c r="E47" s="85"/>
      <c r="F47" s="85"/>
      <c r="G47" s="85"/>
      <c r="H47" s="85"/>
      <c r="I47" s="85"/>
      <c r="J47" s="85"/>
      <c r="K47" s="85"/>
      <c r="L47" s="85"/>
      <c r="M47" s="89"/>
    </row>
    <row r="48" spans="1:13" s="35" customFormat="1" ht="20.85" customHeight="1" x14ac:dyDescent="0.3">
      <c r="A48" s="83"/>
      <c r="B48" s="87"/>
      <c r="C48" s="88"/>
      <c r="D48" s="87"/>
      <c r="E48" s="85"/>
      <c r="F48" s="85"/>
      <c r="G48" s="85"/>
      <c r="H48" s="85"/>
      <c r="I48" s="85"/>
      <c r="J48" s="85"/>
      <c r="K48" s="85"/>
      <c r="L48" s="85"/>
      <c r="M48" s="89"/>
    </row>
    <row r="49" spans="1:13" s="35" customFormat="1" ht="20.85" customHeight="1" x14ac:dyDescent="0.3">
      <c r="A49" s="83"/>
      <c r="B49" s="87"/>
      <c r="C49" s="88"/>
      <c r="D49" s="87"/>
      <c r="E49" s="85"/>
      <c r="F49" s="85"/>
      <c r="G49" s="85"/>
      <c r="H49" s="85"/>
      <c r="I49" s="85"/>
      <c r="J49" s="85"/>
      <c r="K49" s="85"/>
      <c r="L49" s="85"/>
      <c r="M49" s="89"/>
    </row>
    <row r="50" spans="1:13" s="35" customFormat="1" ht="20.85" customHeight="1" x14ac:dyDescent="0.3">
      <c r="A50" s="83"/>
      <c r="B50" s="87"/>
      <c r="C50" s="88"/>
      <c r="D50" s="87"/>
      <c r="E50" s="85"/>
      <c r="F50" s="85"/>
      <c r="G50" s="85"/>
      <c r="H50" s="85"/>
      <c r="I50" s="85"/>
      <c r="J50" s="85"/>
      <c r="K50" s="85"/>
      <c r="L50" s="85"/>
      <c r="M50" s="89"/>
    </row>
    <row r="51" spans="1:13" s="35" customFormat="1" ht="20.85" customHeight="1" x14ac:dyDescent="0.3">
      <c r="A51" s="83"/>
      <c r="B51" s="87"/>
      <c r="C51" s="88"/>
      <c r="D51" s="87"/>
      <c r="E51" s="85"/>
      <c r="F51" s="85"/>
      <c r="G51" s="85"/>
      <c r="H51" s="85"/>
      <c r="I51" s="85"/>
      <c r="J51" s="85"/>
      <c r="K51" s="85"/>
      <c r="L51" s="85"/>
      <c r="M51" s="89"/>
    </row>
    <row r="52" spans="1:13" s="35" customFormat="1" ht="20.85" customHeight="1" x14ac:dyDescent="0.3">
      <c r="A52" s="83"/>
      <c r="B52" s="87"/>
      <c r="C52" s="88"/>
      <c r="D52" s="87"/>
      <c r="E52" s="85"/>
      <c r="F52" s="85"/>
      <c r="G52" s="85"/>
      <c r="H52" s="85"/>
      <c r="I52" s="85"/>
      <c r="J52" s="85"/>
      <c r="K52" s="85"/>
      <c r="L52" s="85"/>
      <c r="M52" s="89"/>
    </row>
    <row r="53" spans="1:13" s="35" customFormat="1" ht="20.85" customHeight="1" x14ac:dyDescent="0.3">
      <c r="A53" s="83"/>
      <c r="B53" s="87"/>
      <c r="C53" s="88"/>
      <c r="D53" s="87"/>
      <c r="E53" s="85"/>
      <c r="F53" s="85"/>
      <c r="G53" s="85"/>
      <c r="H53" s="85"/>
      <c r="I53" s="85"/>
      <c r="J53" s="85"/>
      <c r="K53" s="85"/>
      <c r="L53" s="85"/>
      <c r="M53" s="89"/>
    </row>
    <row r="54" spans="1:13" s="35" customFormat="1" ht="20.85" customHeight="1" x14ac:dyDescent="0.3">
      <c r="A54" s="83"/>
      <c r="B54" s="87"/>
      <c r="C54" s="88"/>
      <c r="D54" s="87"/>
      <c r="E54" s="85"/>
      <c r="F54" s="85"/>
      <c r="G54" s="85"/>
      <c r="H54" s="85"/>
      <c r="I54" s="85"/>
      <c r="J54" s="85"/>
      <c r="K54" s="85"/>
      <c r="L54" s="85"/>
      <c r="M54" s="89"/>
    </row>
    <row r="55" spans="1:13" s="35" customFormat="1" ht="20.85" customHeight="1" x14ac:dyDescent="0.3">
      <c r="A55" s="83"/>
      <c r="B55" s="87"/>
      <c r="C55" s="88"/>
      <c r="D55" s="87"/>
      <c r="E55" s="85"/>
      <c r="F55" s="85"/>
      <c r="G55" s="85"/>
      <c r="H55" s="85"/>
      <c r="I55" s="85"/>
      <c r="J55" s="85"/>
      <c r="K55" s="85"/>
      <c r="L55" s="85"/>
      <c r="M55" s="89"/>
    </row>
    <row r="56" spans="1:13" s="35" customFormat="1" ht="20.85" customHeight="1" x14ac:dyDescent="0.3">
      <c r="A56" s="83"/>
      <c r="B56" s="87"/>
      <c r="C56" s="88"/>
      <c r="D56" s="87"/>
      <c r="E56" s="85"/>
      <c r="F56" s="85"/>
      <c r="G56" s="85"/>
      <c r="H56" s="85"/>
      <c r="I56" s="85"/>
      <c r="J56" s="85"/>
      <c r="K56" s="85"/>
      <c r="L56" s="85"/>
      <c r="M56" s="89"/>
    </row>
    <row r="57" spans="1:13" s="35" customFormat="1" ht="20.85" customHeight="1" x14ac:dyDescent="0.3">
      <c r="A57" s="83"/>
      <c r="B57" s="87"/>
      <c r="C57" s="88"/>
      <c r="D57" s="87"/>
      <c r="E57" s="85"/>
      <c r="F57" s="85"/>
      <c r="G57" s="85"/>
      <c r="H57" s="85"/>
      <c r="I57" s="85"/>
      <c r="J57" s="85"/>
      <c r="K57" s="85"/>
      <c r="L57" s="85"/>
      <c r="M57" s="89"/>
    </row>
    <row r="58" spans="1:13" s="35" customFormat="1" ht="20.85" customHeight="1" x14ac:dyDescent="0.3">
      <c r="A58" s="83"/>
      <c r="B58" s="87"/>
      <c r="C58" s="88"/>
      <c r="D58" s="87"/>
      <c r="E58" s="85"/>
      <c r="F58" s="85"/>
      <c r="G58" s="85"/>
      <c r="H58" s="85"/>
      <c r="I58" s="85"/>
      <c r="J58" s="85"/>
      <c r="K58" s="85"/>
      <c r="L58" s="85"/>
      <c r="M58" s="89"/>
    </row>
    <row r="59" spans="1:13" s="35" customFormat="1" ht="20.85" customHeight="1" x14ac:dyDescent="0.3">
      <c r="A59" s="83"/>
      <c r="B59" s="87"/>
      <c r="C59" s="88"/>
      <c r="D59" s="87"/>
      <c r="E59" s="85"/>
      <c r="F59" s="85"/>
      <c r="G59" s="85"/>
      <c r="H59" s="85"/>
      <c r="I59" s="85"/>
      <c r="J59" s="85"/>
      <c r="K59" s="85"/>
      <c r="L59" s="85"/>
      <c r="M59" s="89"/>
    </row>
    <row r="60" spans="1:13" s="35" customFormat="1" ht="20.85" customHeight="1" x14ac:dyDescent="0.3">
      <c r="A60" s="83"/>
      <c r="B60" s="87"/>
      <c r="C60" s="88"/>
      <c r="D60" s="87"/>
      <c r="E60" s="85"/>
      <c r="F60" s="85"/>
      <c r="G60" s="85"/>
      <c r="H60" s="85"/>
      <c r="I60" s="85"/>
      <c r="J60" s="85"/>
      <c r="K60" s="85"/>
      <c r="L60" s="85"/>
      <c r="M60" s="89"/>
    </row>
    <row r="61" spans="1:13" s="35" customFormat="1" ht="20.85" customHeight="1" x14ac:dyDescent="0.3">
      <c r="A61" s="83"/>
      <c r="B61" s="87"/>
      <c r="C61" s="88"/>
      <c r="D61" s="87"/>
      <c r="E61" s="85"/>
      <c r="F61" s="85"/>
      <c r="G61" s="85"/>
      <c r="H61" s="85"/>
      <c r="I61" s="85"/>
      <c r="J61" s="85"/>
      <c r="K61" s="85"/>
      <c r="L61" s="85"/>
      <c r="M61" s="89"/>
    </row>
    <row r="62" spans="1:13" s="35" customFormat="1" ht="20.85" customHeight="1" x14ac:dyDescent="0.3">
      <c r="A62" s="83"/>
      <c r="B62" s="87"/>
      <c r="C62" s="88"/>
      <c r="D62" s="87"/>
      <c r="E62" s="85"/>
      <c r="F62" s="85"/>
      <c r="G62" s="85"/>
      <c r="H62" s="85"/>
      <c r="I62" s="85"/>
      <c r="J62" s="85"/>
      <c r="K62" s="85"/>
      <c r="L62" s="85"/>
      <c r="M62" s="89"/>
    </row>
    <row r="63" spans="1:13" s="35" customFormat="1" ht="20.85" customHeight="1" x14ac:dyDescent="0.3">
      <c r="A63" s="83"/>
      <c r="B63" s="87"/>
      <c r="C63" s="88"/>
      <c r="D63" s="87"/>
      <c r="E63" s="85"/>
      <c r="F63" s="85"/>
      <c r="G63" s="85"/>
      <c r="H63" s="85"/>
      <c r="I63" s="85"/>
      <c r="J63" s="85"/>
      <c r="K63" s="85"/>
      <c r="L63" s="85"/>
      <c r="M63" s="89"/>
    </row>
    <row r="64" spans="1:13" s="35" customFormat="1" ht="20.85" customHeight="1" x14ac:dyDescent="0.3">
      <c r="A64" s="83"/>
      <c r="B64" s="87"/>
      <c r="C64" s="88"/>
      <c r="D64" s="87"/>
      <c r="E64" s="85"/>
      <c r="F64" s="85"/>
      <c r="G64" s="85"/>
      <c r="H64" s="85"/>
      <c r="I64" s="85"/>
      <c r="J64" s="85"/>
      <c r="K64" s="85"/>
      <c r="L64" s="85"/>
      <c r="M64" s="89"/>
    </row>
    <row r="65" spans="1:13" s="35" customFormat="1" ht="20.85" customHeight="1" x14ac:dyDescent="0.3">
      <c r="A65" s="83"/>
      <c r="B65" s="87"/>
      <c r="C65" s="88"/>
      <c r="D65" s="87"/>
      <c r="E65" s="85"/>
      <c r="F65" s="85"/>
      <c r="G65" s="85"/>
      <c r="H65" s="85"/>
      <c r="I65" s="85"/>
      <c r="J65" s="85"/>
      <c r="K65" s="85"/>
      <c r="L65" s="85"/>
      <c r="M65" s="89"/>
    </row>
    <row r="66" spans="1:13" s="35" customFormat="1" ht="20.85" customHeight="1" x14ac:dyDescent="0.3">
      <c r="A66" s="83"/>
      <c r="B66" s="87"/>
      <c r="C66" s="88"/>
      <c r="D66" s="87"/>
      <c r="E66" s="85"/>
      <c r="F66" s="85"/>
      <c r="G66" s="85"/>
      <c r="H66" s="85"/>
      <c r="I66" s="85"/>
      <c r="J66" s="85"/>
      <c r="K66" s="85"/>
      <c r="L66" s="85"/>
      <c r="M66" s="89"/>
    </row>
    <row r="67" spans="1:13" s="35" customFormat="1" ht="20.85" customHeight="1" x14ac:dyDescent="0.3">
      <c r="A67" s="83"/>
      <c r="B67" s="87"/>
      <c r="C67" s="88"/>
      <c r="D67" s="87"/>
      <c r="E67" s="85"/>
      <c r="F67" s="85"/>
      <c r="G67" s="85"/>
      <c r="H67" s="85"/>
      <c r="I67" s="85"/>
      <c r="J67" s="85"/>
      <c r="K67" s="85"/>
      <c r="L67" s="85"/>
      <c r="M67" s="89"/>
    </row>
    <row r="68" spans="1:13" s="35" customFormat="1" ht="20.85" customHeight="1" x14ac:dyDescent="0.3">
      <c r="A68" s="83"/>
      <c r="B68" s="87"/>
      <c r="C68" s="88"/>
      <c r="D68" s="87"/>
      <c r="E68" s="85"/>
      <c r="F68" s="85"/>
      <c r="G68" s="85"/>
      <c r="H68" s="85"/>
      <c r="I68" s="85"/>
      <c r="J68" s="85"/>
      <c r="K68" s="85"/>
      <c r="L68" s="85"/>
      <c r="M68" s="89"/>
    </row>
    <row r="69" spans="1:13" s="35" customFormat="1" ht="20.85" customHeight="1" x14ac:dyDescent="0.3">
      <c r="A69" s="83"/>
      <c r="B69" s="87"/>
      <c r="C69" s="88"/>
      <c r="D69" s="87"/>
      <c r="E69" s="85"/>
      <c r="F69" s="85"/>
      <c r="G69" s="85"/>
      <c r="H69" s="85"/>
      <c r="I69" s="85"/>
      <c r="J69" s="85"/>
      <c r="K69" s="85"/>
      <c r="L69" s="85"/>
      <c r="M69" s="89"/>
    </row>
    <row r="70" spans="1:13" s="35" customFormat="1" ht="20.85" customHeight="1" x14ac:dyDescent="0.3">
      <c r="A70" s="83"/>
      <c r="B70" s="87"/>
      <c r="C70" s="88"/>
      <c r="D70" s="87"/>
      <c r="E70" s="85"/>
      <c r="F70" s="85"/>
      <c r="G70" s="85"/>
      <c r="H70" s="85"/>
      <c r="I70" s="85"/>
      <c r="J70" s="85"/>
      <c r="K70" s="85"/>
      <c r="L70" s="85"/>
      <c r="M70" s="89"/>
    </row>
    <row r="71" spans="1:13" s="35" customFormat="1" ht="20.85" customHeight="1" x14ac:dyDescent="0.3">
      <c r="A71" s="83"/>
      <c r="B71" s="87"/>
      <c r="C71" s="88"/>
      <c r="D71" s="87"/>
      <c r="E71" s="85"/>
      <c r="F71" s="85"/>
      <c r="G71" s="85"/>
      <c r="H71" s="85"/>
      <c r="I71" s="85"/>
      <c r="J71" s="85"/>
      <c r="K71" s="85"/>
      <c r="L71" s="85"/>
      <c r="M71" s="89"/>
    </row>
    <row r="72" spans="1:13" s="35" customFormat="1" ht="20.85" customHeight="1" x14ac:dyDescent="0.3">
      <c r="A72" s="83"/>
      <c r="B72" s="87"/>
      <c r="C72" s="88"/>
      <c r="D72" s="87"/>
      <c r="E72" s="85"/>
      <c r="F72" s="85"/>
      <c r="G72" s="85"/>
      <c r="H72" s="85"/>
      <c r="I72" s="85"/>
      <c r="J72" s="85"/>
      <c r="K72" s="85"/>
      <c r="L72" s="85"/>
      <c r="M72" s="89"/>
    </row>
    <row r="73" spans="1:13" s="35" customFormat="1" ht="20.85" customHeight="1" x14ac:dyDescent="0.3">
      <c r="A73" s="83"/>
      <c r="B73" s="87"/>
      <c r="C73" s="88"/>
      <c r="D73" s="87"/>
      <c r="E73" s="85"/>
      <c r="F73" s="85"/>
      <c r="G73" s="85"/>
      <c r="H73" s="85"/>
      <c r="I73" s="85"/>
      <c r="J73" s="85"/>
      <c r="K73" s="85"/>
      <c r="L73" s="85"/>
      <c r="M73" s="89"/>
    </row>
    <row r="74" spans="1:13" s="35" customFormat="1" ht="20.85" customHeight="1" x14ac:dyDescent="0.3">
      <c r="A74" s="83"/>
      <c r="B74" s="87"/>
      <c r="C74" s="88"/>
      <c r="D74" s="87"/>
      <c r="E74" s="85"/>
      <c r="F74" s="85"/>
      <c r="G74" s="85"/>
      <c r="H74" s="85"/>
      <c r="I74" s="85"/>
      <c r="J74" s="85"/>
      <c r="K74" s="85"/>
      <c r="L74" s="85"/>
      <c r="M74" s="89"/>
    </row>
    <row r="75" spans="1:13" s="35" customFormat="1" ht="20.85" customHeight="1" x14ac:dyDescent="0.3">
      <c r="A75" s="83"/>
      <c r="B75" s="87"/>
      <c r="C75" s="88"/>
      <c r="D75" s="87"/>
      <c r="E75" s="85"/>
      <c r="F75" s="85"/>
      <c r="G75" s="85"/>
      <c r="H75" s="85"/>
      <c r="I75" s="85"/>
      <c r="J75" s="85"/>
      <c r="K75" s="85"/>
      <c r="L75" s="85"/>
      <c r="M75" s="89"/>
    </row>
    <row r="76" spans="1:13" s="33" customFormat="1" ht="20.85" customHeight="1" x14ac:dyDescent="0.3">
      <c r="A76" s="79"/>
      <c r="B76" s="80"/>
      <c r="C76" s="93"/>
      <c r="D76" s="80"/>
      <c r="E76" s="81"/>
      <c r="F76" s="81"/>
      <c r="G76" s="81"/>
      <c r="H76" s="81"/>
      <c r="I76" s="81"/>
      <c r="J76" s="81"/>
      <c r="K76" s="81"/>
      <c r="L76" s="81"/>
      <c r="M76" s="82"/>
    </row>
    <row r="77" spans="1:13" s="33" customFormat="1" ht="20.85" customHeight="1" x14ac:dyDescent="0.3">
      <c r="A77" s="79"/>
      <c r="B77" s="80"/>
      <c r="C77" s="93"/>
      <c r="D77" s="80"/>
      <c r="E77" s="81"/>
      <c r="F77" s="81"/>
      <c r="G77" s="81"/>
      <c r="H77" s="81"/>
      <c r="I77" s="81"/>
      <c r="J77" s="81"/>
      <c r="K77" s="81"/>
      <c r="L77" s="81"/>
      <c r="M77" s="82"/>
    </row>
    <row r="78" spans="1:13" s="33" customFormat="1" ht="20.85" customHeight="1" x14ac:dyDescent="0.3">
      <c r="A78" s="79"/>
      <c r="B78" s="80"/>
      <c r="C78" s="93"/>
      <c r="D78" s="80"/>
      <c r="E78" s="81"/>
      <c r="F78" s="81"/>
      <c r="G78" s="81"/>
      <c r="H78" s="81"/>
      <c r="I78" s="81"/>
      <c r="J78" s="81"/>
      <c r="K78" s="81"/>
      <c r="L78" s="81"/>
      <c r="M78" s="82"/>
    </row>
    <row r="79" spans="1:13" s="33" customFormat="1" ht="20.85" customHeight="1" x14ac:dyDescent="0.3">
      <c r="A79" s="79"/>
      <c r="B79" s="80"/>
      <c r="C79" s="93"/>
      <c r="D79" s="80"/>
      <c r="E79" s="81"/>
      <c r="F79" s="81"/>
      <c r="G79" s="81"/>
      <c r="H79" s="81"/>
      <c r="I79" s="81"/>
      <c r="J79" s="81"/>
      <c r="K79" s="81"/>
      <c r="L79" s="81"/>
      <c r="M79" s="82"/>
    </row>
    <row r="80" spans="1:13" s="33" customFormat="1" ht="20.85" customHeight="1" x14ac:dyDescent="0.3">
      <c r="A80" s="79"/>
      <c r="B80" s="80"/>
      <c r="C80" s="93"/>
      <c r="D80" s="80"/>
      <c r="E80" s="81"/>
      <c r="F80" s="81"/>
      <c r="G80" s="81"/>
      <c r="H80" s="81"/>
      <c r="I80" s="81"/>
      <c r="J80" s="81"/>
      <c r="K80" s="81"/>
      <c r="L80" s="81"/>
      <c r="M80" s="82"/>
    </row>
    <row r="81" spans="1:15" s="33" customFormat="1" ht="20.85" customHeight="1" x14ac:dyDescent="0.3">
      <c r="A81" s="79"/>
      <c r="B81" s="80"/>
      <c r="C81" s="93"/>
      <c r="D81" s="80"/>
      <c r="E81" s="81"/>
      <c r="F81" s="81"/>
      <c r="G81" s="81"/>
      <c r="H81" s="81"/>
      <c r="I81" s="81"/>
      <c r="J81" s="81"/>
      <c r="K81" s="81"/>
      <c r="L81" s="81"/>
      <c r="M81" s="82"/>
    </row>
    <row r="82" spans="1:15" s="33" customFormat="1" ht="20.85" customHeight="1" x14ac:dyDescent="0.3">
      <c r="A82" s="79"/>
      <c r="B82" s="80"/>
      <c r="C82" s="93"/>
      <c r="D82" s="80"/>
      <c r="E82" s="81"/>
      <c r="F82" s="81"/>
      <c r="G82" s="81"/>
      <c r="H82" s="81"/>
      <c r="I82" s="81"/>
      <c r="J82" s="81"/>
      <c r="K82" s="81"/>
      <c r="L82" s="81"/>
      <c r="M82" s="82"/>
    </row>
    <row r="83" spans="1:15" s="33" customFormat="1" ht="20.85" customHeight="1" x14ac:dyDescent="0.3">
      <c r="A83" s="79"/>
      <c r="B83" s="80"/>
      <c r="C83" s="93"/>
      <c r="D83" s="80"/>
      <c r="E83" s="81"/>
      <c r="F83" s="81"/>
      <c r="G83" s="81"/>
      <c r="H83" s="81"/>
      <c r="I83" s="81"/>
      <c r="J83" s="81"/>
      <c r="K83" s="81"/>
      <c r="L83" s="81"/>
      <c r="M83" s="82"/>
    </row>
    <row r="84" spans="1:15" s="33" customFormat="1" ht="20.85" customHeight="1" x14ac:dyDescent="0.3">
      <c r="A84" s="79"/>
      <c r="B84" s="80"/>
      <c r="C84" s="93"/>
      <c r="D84" s="80"/>
      <c r="E84" s="81"/>
      <c r="F84" s="81"/>
      <c r="G84" s="81"/>
      <c r="H84" s="81"/>
      <c r="I84" s="81"/>
      <c r="J84" s="81"/>
      <c r="K84" s="81"/>
      <c r="L84" s="81"/>
      <c r="M84" s="82"/>
    </row>
    <row r="85" spans="1:15" s="33" customFormat="1" ht="20.85" customHeight="1" x14ac:dyDescent="0.3">
      <c r="A85" s="79"/>
      <c r="B85" s="80"/>
      <c r="C85" s="93"/>
      <c r="D85" s="80"/>
      <c r="E85" s="81"/>
      <c r="F85" s="81"/>
      <c r="G85" s="81"/>
      <c r="H85" s="81"/>
      <c r="I85" s="81"/>
      <c r="J85" s="81"/>
      <c r="K85" s="81"/>
      <c r="L85" s="81"/>
      <c r="M85" s="82"/>
    </row>
    <row r="86" spans="1:15" s="33" customFormat="1" ht="20.85" customHeight="1" x14ac:dyDescent="0.3">
      <c r="A86" s="79"/>
      <c r="B86" s="80"/>
      <c r="C86" s="93"/>
      <c r="D86" s="80"/>
      <c r="E86" s="81"/>
      <c r="F86" s="81"/>
      <c r="G86" s="81"/>
      <c r="H86" s="81"/>
      <c r="I86" s="81"/>
      <c r="J86" s="81"/>
      <c r="K86" s="81"/>
      <c r="L86" s="81"/>
    </row>
    <row r="87" spans="1:15" s="33" customFormat="1" ht="20.85" customHeight="1" x14ac:dyDescent="0.3">
      <c r="A87" s="79"/>
      <c r="B87" s="80"/>
      <c r="C87" s="93"/>
      <c r="D87" s="80"/>
      <c r="E87" s="81"/>
      <c r="F87" s="81"/>
      <c r="G87" s="81"/>
      <c r="H87" s="81"/>
      <c r="I87" s="81"/>
      <c r="J87" s="81"/>
      <c r="K87" s="81"/>
      <c r="L87" s="81"/>
      <c r="M87" s="82"/>
    </row>
    <row r="88" spans="1:15" s="33" customFormat="1" ht="20.85" customHeight="1" x14ac:dyDescent="0.3">
      <c r="A88" s="79"/>
      <c r="B88" s="80"/>
      <c r="C88" s="93"/>
      <c r="D88" s="80"/>
      <c r="E88" s="81"/>
      <c r="F88" s="81"/>
      <c r="G88" s="81"/>
      <c r="H88" s="81"/>
      <c r="I88" s="81"/>
      <c r="J88" s="81"/>
      <c r="K88" s="81"/>
      <c r="L88" s="81"/>
      <c r="M88" s="82"/>
    </row>
    <row r="89" spans="1:15" s="33" customFormat="1" ht="20.85" customHeight="1" x14ac:dyDescent="0.3">
      <c r="A89" s="79"/>
      <c r="B89" s="80"/>
      <c r="C89" s="93"/>
      <c r="D89" s="80"/>
      <c r="E89" s="81"/>
      <c r="F89" s="81"/>
      <c r="G89" s="81"/>
      <c r="H89" s="81"/>
      <c r="I89" s="81"/>
      <c r="J89" s="81"/>
      <c r="K89" s="81"/>
      <c r="L89" s="81"/>
      <c r="M89" s="82"/>
      <c r="O89" s="33">
        <f>N89*8</f>
        <v>0</v>
      </c>
    </row>
    <row r="90" spans="1:15" s="33" customFormat="1" ht="20.85" customHeight="1" x14ac:dyDescent="0.3">
      <c r="A90" s="79"/>
      <c r="B90" s="80"/>
      <c r="C90" s="93"/>
      <c r="D90" s="80"/>
      <c r="E90" s="81"/>
      <c r="F90" s="81"/>
      <c r="G90" s="81"/>
      <c r="H90" s="81"/>
      <c r="I90" s="81"/>
      <c r="J90" s="81"/>
      <c r="K90" s="81"/>
      <c r="L90" s="81"/>
      <c r="M90" s="82"/>
    </row>
    <row r="91" spans="1:15" s="33" customFormat="1" ht="20.85" customHeight="1" x14ac:dyDescent="0.3">
      <c r="A91" s="79"/>
      <c r="B91" s="80"/>
      <c r="C91" s="93"/>
      <c r="D91" s="80"/>
      <c r="E91" s="81"/>
      <c r="F91" s="81"/>
      <c r="G91" s="81"/>
      <c r="H91" s="81"/>
      <c r="I91" s="81"/>
      <c r="J91" s="81"/>
      <c r="K91" s="81"/>
      <c r="L91" s="81"/>
      <c r="M91" s="82"/>
    </row>
    <row r="92" spans="1:15" s="33" customFormat="1" ht="20.85" customHeight="1" x14ac:dyDescent="0.3">
      <c r="A92" s="79"/>
      <c r="B92" s="80"/>
      <c r="C92" s="93"/>
      <c r="D92" s="80"/>
      <c r="E92" s="81"/>
      <c r="F92" s="81"/>
      <c r="G92" s="81"/>
      <c r="H92" s="81"/>
      <c r="I92" s="81"/>
      <c r="J92" s="81"/>
      <c r="K92" s="81"/>
      <c r="L92" s="81"/>
      <c r="M92" s="82"/>
    </row>
    <row r="93" spans="1:15" s="33" customFormat="1" ht="20.85" customHeight="1" x14ac:dyDescent="0.3">
      <c r="A93" s="79"/>
      <c r="B93" s="80"/>
      <c r="C93" s="93"/>
      <c r="D93" s="80"/>
      <c r="E93" s="81"/>
      <c r="F93" s="81"/>
      <c r="G93" s="81"/>
      <c r="H93" s="81"/>
      <c r="I93" s="81"/>
      <c r="J93" s="81"/>
      <c r="K93" s="81"/>
      <c r="L93" s="81"/>
      <c r="M93" s="82"/>
    </row>
    <row r="94" spans="1:15" s="33" customFormat="1" ht="20.85" customHeight="1" x14ac:dyDescent="0.3">
      <c r="A94" s="79"/>
      <c r="B94" s="80"/>
      <c r="C94" s="93"/>
      <c r="D94" s="80"/>
      <c r="E94" s="81"/>
      <c r="F94" s="81"/>
      <c r="G94" s="81"/>
      <c r="H94" s="81"/>
      <c r="I94" s="81"/>
      <c r="J94" s="81"/>
      <c r="K94" s="81"/>
      <c r="L94" s="81"/>
      <c r="M94" s="82"/>
    </row>
    <row r="95" spans="1:15" s="33" customFormat="1" ht="20.85" customHeight="1" x14ac:dyDescent="0.3">
      <c r="A95" s="79"/>
      <c r="B95" s="80"/>
      <c r="C95" s="93"/>
      <c r="D95" s="80"/>
      <c r="E95" s="81"/>
      <c r="F95" s="81"/>
      <c r="G95" s="81"/>
      <c r="H95" s="81"/>
      <c r="I95" s="81"/>
      <c r="J95" s="81"/>
      <c r="K95" s="81"/>
      <c r="L95" s="81"/>
      <c r="M95" s="82"/>
    </row>
    <row r="96" spans="1:15" s="33" customFormat="1" ht="20.85" customHeight="1" x14ac:dyDescent="0.3">
      <c r="A96" s="79"/>
      <c r="B96" s="80"/>
      <c r="C96" s="93"/>
      <c r="D96" s="80"/>
      <c r="E96" s="81"/>
      <c r="F96" s="81"/>
      <c r="G96" s="81"/>
      <c r="H96" s="81"/>
      <c r="I96" s="81"/>
      <c r="J96" s="81"/>
      <c r="K96" s="81"/>
      <c r="L96" s="81"/>
      <c r="M96" s="82"/>
    </row>
    <row r="97" spans="1:13" s="33" customFormat="1" ht="20.85" customHeight="1" x14ac:dyDescent="0.3">
      <c r="A97" s="79"/>
      <c r="B97" s="80"/>
      <c r="C97" s="93"/>
      <c r="D97" s="80"/>
      <c r="E97" s="81"/>
      <c r="F97" s="81"/>
      <c r="G97" s="81"/>
      <c r="H97" s="81"/>
      <c r="I97" s="81"/>
      <c r="J97" s="81"/>
      <c r="K97" s="81"/>
      <c r="L97" s="81"/>
      <c r="M97" s="82"/>
    </row>
    <row r="98" spans="1:13" s="33" customFormat="1" ht="20.85" customHeight="1" x14ac:dyDescent="0.3">
      <c r="A98" s="79"/>
      <c r="B98" s="80"/>
      <c r="C98" s="93"/>
      <c r="D98" s="80"/>
      <c r="E98" s="81"/>
      <c r="F98" s="81"/>
      <c r="G98" s="81"/>
      <c r="H98" s="81"/>
      <c r="I98" s="81"/>
      <c r="J98" s="81"/>
      <c r="K98" s="81"/>
      <c r="L98" s="81"/>
      <c r="M98" s="82"/>
    </row>
    <row r="99" spans="1:13" s="33" customFormat="1" ht="20.85" customHeight="1" x14ac:dyDescent="0.3">
      <c r="A99" s="79"/>
      <c r="B99" s="80"/>
      <c r="C99" s="93"/>
      <c r="D99" s="80"/>
      <c r="E99" s="81"/>
      <c r="F99" s="81"/>
      <c r="G99" s="81"/>
      <c r="H99" s="81"/>
      <c r="I99" s="81"/>
      <c r="J99" s="81"/>
      <c r="K99" s="81"/>
      <c r="L99" s="81"/>
      <c r="M99" s="82"/>
    </row>
    <row r="100" spans="1:13" s="33" customFormat="1" ht="20.85" customHeight="1" x14ac:dyDescent="0.3">
      <c r="A100" s="79"/>
      <c r="B100" s="80"/>
      <c r="C100" s="93"/>
      <c r="D100" s="80"/>
      <c r="E100" s="81"/>
      <c r="F100" s="81"/>
      <c r="G100" s="81"/>
      <c r="H100" s="81"/>
      <c r="I100" s="81"/>
      <c r="J100" s="81"/>
      <c r="K100" s="81"/>
      <c r="L100" s="81"/>
      <c r="M100" s="82"/>
    </row>
    <row r="101" spans="1:13" s="33" customFormat="1" ht="20.85" customHeight="1" x14ac:dyDescent="0.3">
      <c r="A101" s="79"/>
      <c r="B101" s="80"/>
      <c r="C101" s="93"/>
      <c r="D101" s="80"/>
      <c r="E101" s="81"/>
      <c r="F101" s="81"/>
      <c r="G101" s="81"/>
      <c r="H101" s="81"/>
      <c r="I101" s="81"/>
      <c r="J101" s="81"/>
      <c r="K101" s="81"/>
      <c r="L101" s="81"/>
      <c r="M101" s="82"/>
    </row>
    <row r="102" spans="1:13" s="33" customFormat="1" ht="20.85" customHeight="1" x14ac:dyDescent="0.3">
      <c r="A102" s="79"/>
      <c r="B102" s="80"/>
      <c r="C102" s="93"/>
      <c r="D102" s="80"/>
      <c r="E102" s="81"/>
      <c r="F102" s="81"/>
      <c r="G102" s="81"/>
      <c r="H102" s="81"/>
      <c r="I102" s="81"/>
      <c r="J102" s="81"/>
      <c r="K102" s="81"/>
      <c r="L102" s="81"/>
      <c r="M102" s="82"/>
    </row>
    <row r="103" spans="1:13" s="33" customFormat="1" ht="20.85" customHeight="1" x14ac:dyDescent="0.3">
      <c r="A103" s="79"/>
      <c r="B103" s="80"/>
      <c r="C103" s="93"/>
      <c r="D103" s="80"/>
      <c r="E103" s="81"/>
      <c r="F103" s="81"/>
      <c r="G103" s="81"/>
      <c r="H103" s="81"/>
      <c r="I103" s="81"/>
      <c r="J103" s="81"/>
      <c r="K103" s="81"/>
      <c r="L103" s="81"/>
      <c r="M103" s="82"/>
    </row>
    <row r="104" spans="1:13" s="33" customFormat="1" ht="20.85" customHeight="1" x14ac:dyDescent="0.3">
      <c r="A104" s="79"/>
      <c r="B104" s="80"/>
      <c r="C104" s="93"/>
      <c r="D104" s="80"/>
      <c r="E104" s="81"/>
      <c r="F104" s="81"/>
      <c r="G104" s="81"/>
      <c r="H104" s="81"/>
      <c r="I104" s="81"/>
      <c r="J104" s="81"/>
      <c r="K104" s="81"/>
      <c r="L104" s="81"/>
      <c r="M104" s="82"/>
    </row>
    <row r="105" spans="1:13" s="33" customFormat="1" ht="20.85" customHeight="1" x14ac:dyDescent="0.3">
      <c r="A105" s="79"/>
      <c r="B105" s="80"/>
      <c r="C105" s="93"/>
      <c r="D105" s="80"/>
      <c r="E105" s="81"/>
      <c r="F105" s="81"/>
      <c r="G105" s="81"/>
      <c r="H105" s="81"/>
      <c r="I105" s="81"/>
      <c r="J105" s="81"/>
      <c r="K105" s="81"/>
      <c r="L105" s="81"/>
      <c r="M105" s="82"/>
    </row>
    <row r="106" spans="1:13" s="33" customFormat="1" ht="20.85" customHeight="1" x14ac:dyDescent="0.3">
      <c r="A106" s="79"/>
      <c r="B106" s="80"/>
      <c r="C106" s="93"/>
      <c r="D106" s="80"/>
      <c r="E106" s="81"/>
      <c r="F106" s="81"/>
      <c r="G106" s="81"/>
      <c r="H106" s="81"/>
      <c r="I106" s="81"/>
      <c r="J106" s="81"/>
      <c r="K106" s="81"/>
      <c r="L106" s="81"/>
      <c r="M106" s="82"/>
    </row>
    <row r="107" spans="1:13" s="33" customFormat="1" ht="20.85" customHeight="1" x14ac:dyDescent="0.3">
      <c r="A107" s="79"/>
      <c r="B107" s="80"/>
      <c r="C107" s="93"/>
      <c r="D107" s="80"/>
      <c r="E107" s="81"/>
      <c r="F107" s="81"/>
      <c r="G107" s="81"/>
      <c r="H107" s="81"/>
      <c r="I107" s="81"/>
      <c r="J107" s="81"/>
      <c r="K107" s="81"/>
      <c r="L107" s="81"/>
      <c r="M107" s="82"/>
    </row>
    <row r="108" spans="1:13" s="33" customFormat="1" ht="20.85" customHeight="1" x14ac:dyDescent="0.3">
      <c r="A108" s="79"/>
      <c r="B108" s="80"/>
      <c r="C108" s="93"/>
      <c r="D108" s="80"/>
      <c r="E108" s="81"/>
      <c r="F108" s="81"/>
      <c r="G108" s="81"/>
      <c r="H108" s="81"/>
      <c r="I108" s="81"/>
      <c r="J108" s="81"/>
      <c r="K108" s="81"/>
      <c r="L108" s="81"/>
      <c r="M108" s="82"/>
    </row>
    <row r="109" spans="1:13" s="33" customFormat="1" ht="20.85" customHeight="1" x14ac:dyDescent="0.3">
      <c r="A109" s="79"/>
      <c r="B109" s="80"/>
      <c r="C109" s="93"/>
      <c r="D109" s="80"/>
      <c r="E109" s="81"/>
      <c r="F109" s="81"/>
      <c r="G109" s="81"/>
      <c r="H109" s="81"/>
      <c r="I109" s="81"/>
      <c r="J109" s="81"/>
      <c r="K109" s="81"/>
      <c r="L109" s="81"/>
      <c r="M109" s="82"/>
    </row>
    <row r="110" spans="1:13" s="33" customFormat="1" ht="20.85" customHeight="1" x14ac:dyDescent="0.3">
      <c r="A110" s="79"/>
      <c r="B110" s="80"/>
      <c r="C110" s="93"/>
      <c r="D110" s="80"/>
      <c r="E110" s="81"/>
      <c r="F110" s="81"/>
      <c r="G110" s="81"/>
      <c r="H110" s="81"/>
      <c r="I110" s="81"/>
      <c r="J110" s="81"/>
      <c r="K110" s="81"/>
      <c r="L110" s="81"/>
      <c r="M110" s="82"/>
    </row>
    <row r="111" spans="1:13" s="33" customFormat="1" ht="20.85" customHeight="1" x14ac:dyDescent="0.3">
      <c r="A111" s="79"/>
      <c r="B111" s="80"/>
      <c r="C111" s="93"/>
      <c r="D111" s="80"/>
      <c r="E111" s="81"/>
      <c r="F111" s="81"/>
      <c r="G111" s="81"/>
      <c r="H111" s="81"/>
      <c r="I111" s="81"/>
      <c r="J111" s="81"/>
      <c r="K111" s="81"/>
      <c r="L111" s="81"/>
      <c r="M111" s="82"/>
    </row>
    <row r="112" spans="1:13" s="33" customFormat="1" ht="20.85" customHeight="1" x14ac:dyDescent="0.3">
      <c r="A112" s="79"/>
      <c r="B112" s="80"/>
      <c r="C112" s="93"/>
      <c r="D112" s="80"/>
      <c r="E112" s="81"/>
      <c r="F112" s="81"/>
      <c r="G112" s="81"/>
      <c r="H112" s="81"/>
      <c r="I112" s="81"/>
      <c r="J112" s="81"/>
      <c r="K112" s="81"/>
      <c r="L112" s="81"/>
      <c r="M112" s="82"/>
    </row>
    <row r="113" spans="1:13" s="33" customFormat="1" ht="20.85" customHeight="1" x14ac:dyDescent="0.3">
      <c r="A113" s="79"/>
      <c r="B113" s="80"/>
      <c r="C113" s="93"/>
      <c r="D113" s="80"/>
      <c r="E113" s="81"/>
      <c r="F113" s="81"/>
      <c r="G113" s="81"/>
      <c r="H113" s="81"/>
      <c r="I113" s="81"/>
      <c r="J113" s="81"/>
      <c r="K113" s="81"/>
      <c r="L113" s="81"/>
      <c r="M113" s="82"/>
    </row>
    <row r="114" spans="1:13" s="33" customFormat="1" ht="20.85" customHeight="1" x14ac:dyDescent="0.3">
      <c r="A114" s="79"/>
      <c r="B114" s="80"/>
      <c r="C114" s="93"/>
      <c r="D114" s="80"/>
      <c r="E114" s="81"/>
      <c r="F114" s="81"/>
      <c r="G114" s="81"/>
      <c r="H114" s="81"/>
      <c r="I114" s="81"/>
      <c r="J114" s="81"/>
      <c r="K114" s="81"/>
      <c r="L114" s="81"/>
      <c r="M114" s="82"/>
    </row>
    <row r="115" spans="1:13" s="33" customFormat="1" ht="20.85" customHeight="1" x14ac:dyDescent="0.3">
      <c r="A115" s="79"/>
      <c r="B115" s="80"/>
      <c r="C115" s="93"/>
      <c r="D115" s="80"/>
      <c r="E115" s="81"/>
      <c r="F115" s="81"/>
      <c r="G115" s="81"/>
      <c r="H115" s="81"/>
      <c r="I115" s="81"/>
      <c r="J115" s="81"/>
      <c r="K115" s="81"/>
      <c r="L115" s="81"/>
      <c r="M115" s="82"/>
    </row>
    <row r="116" spans="1:13" s="33" customFormat="1" ht="20.85" customHeight="1" x14ac:dyDescent="0.3">
      <c r="A116" s="79"/>
      <c r="B116" s="80"/>
      <c r="C116" s="93"/>
      <c r="D116" s="80"/>
      <c r="E116" s="81"/>
      <c r="F116" s="81"/>
      <c r="G116" s="81"/>
      <c r="H116" s="81"/>
      <c r="I116" s="81"/>
      <c r="J116" s="81"/>
      <c r="K116" s="81"/>
      <c r="L116" s="81"/>
      <c r="M116" s="82"/>
    </row>
    <row r="117" spans="1:13" s="33" customFormat="1" ht="20.85" customHeight="1" x14ac:dyDescent="0.3">
      <c r="A117" s="79"/>
      <c r="B117" s="80"/>
      <c r="C117" s="93"/>
      <c r="D117" s="80"/>
      <c r="E117" s="81"/>
      <c r="F117" s="81"/>
      <c r="G117" s="81"/>
      <c r="H117" s="81"/>
      <c r="I117" s="81"/>
      <c r="J117" s="81"/>
      <c r="K117" s="81"/>
      <c r="L117" s="81"/>
      <c r="M117" s="82"/>
    </row>
    <row r="118" spans="1:13" s="33" customFormat="1" ht="20.85" customHeight="1" x14ac:dyDescent="0.3">
      <c r="A118" s="79"/>
      <c r="B118" s="80"/>
      <c r="C118" s="93"/>
      <c r="D118" s="80"/>
      <c r="E118" s="81"/>
      <c r="F118" s="81"/>
      <c r="G118" s="81"/>
      <c r="H118" s="81"/>
      <c r="I118" s="81"/>
      <c r="J118" s="81"/>
      <c r="K118" s="81"/>
      <c r="L118" s="81"/>
      <c r="M118" s="82"/>
    </row>
    <row r="119" spans="1:13" s="33" customFormat="1" ht="20.85" customHeight="1" x14ac:dyDescent="0.3">
      <c r="A119" s="79"/>
      <c r="B119" s="80"/>
      <c r="C119" s="93"/>
      <c r="D119" s="80"/>
      <c r="E119" s="81"/>
      <c r="F119" s="81"/>
      <c r="G119" s="81"/>
      <c r="H119" s="81"/>
      <c r="I119" s="81"/>
      <c r="J119" s="81"/>
      <c r="K119" s="81"/>
      <c r="L119" s="81"/>
      <c r="M119" s="82"/>
    </row>
    <row r="120" spans="1:13" s="33" customFormat="1" ht="20.85" customHeight="1" x14ac:dyDescent="0.3">
      <c r="A120" s="79"/>
      <c r="B120" s="80"/>
      <c r="C120" s="93"/>
      <c r="D120" s="80"/>
      <c r="E120" s="81"/>
      <c r="F120" s="81"/>
      <c r="G120" s="81"/>
      <c r="H120" s="81"/>
      <c r="I120" s="81"/>
      <c r="J120" s="81"/>
      <c r="K120" s="81"/>
      <c r="L120" s="81"/>
      <c r="M120" s="82"/>
    </row>
    <row r="121" spans="1:13" s="33" customFormat="1" ht="20.85" customHeight="1" x14ac:dyDescent="0.3">
      <c r="A121" s="79"/>
      <c r="B121" s="80"/>
      <c r="C121" s="93"/>
      <c r="D121" s="80"/>
      <c r="E121" s="81"/>
      <c r="F121" s="81"/>
      <c r="G121" s="81"/>
      <c r="H121" s="81"/>
      <c r="I121" s="81"/>
      <c r="J121" s="81"/>
      <c r="K121" s="81"/>
      <c r="L121" s="81"/>
      <c r="M121" s="82"/>
    </row>
    <row r="122" spans="1:13" s="33" customFormat="1" ht="20.85" customHeight="1" x14ac:dyDescent="0.3">
      <c r="A122" s="79"/>
      <c r="B122" s="80"/>
      <c r="C122" s="93"/>
      <c r="D122" s="80"/>
      <c r="E122" s="81"/>
      <c r="F122" s="81"/>
      <c r="G122" s="81"/>
      <c r="H122" s="81"/>
      <c r="I122" s="81"/>
      <c r="J122" s="81"/>
      <c r="K122" s="81"/>
      <c r="L122" s="81"/>
      <c r="M122" s="82"/>
    </row>
    <row r="123" spans="1:13" s="33" customFormat="1" ht="20.85" customHeight="1" x14ac:dyDescent="0.3">
      <c r="A123" s="79"/>
      <c r="B123" s="80"/>
      <c r="C123" s="93"/>
      <c r="D123" s="80"/>
      <c r="E123" s="81"/>
      <c r="F123" s="81"/>
      <c r="G123" s="81"/>
      <c r="H123" s="81"/>
      <c r="I123" s="81"/>
      <c r="J123" s="81"/>
      <c r="K123" s="81"/>
      <c r="L123" s="81"/>
      <c r="M123" s="82"/>
    </row>
    <row r="124" spans="1:13" s="33" customFormat="1" ht="20.85" customHeight="1" x14ac:dyDescent="0.3">
      <c r="A124" s="79"/>
      <c r="B124" s="80"/>
      <c r="C124" s="93"/>
      <c r="D124" s="80"/>
      <c r="E124" s="81"/>
      <c r="F124" s="81"/>
      <c r="G124" s="81"/>
      <c r="H124" s="81"/>
      <c r="I124" s="81"/>
      <c r="J124" s="81"/>
      <c r="K124" s="81"/>
      <c r="L124" s="81"/>
      <c r="M124" s="82"/>
    </row>
    <row r="125" spans="1:13" s="33" customFormat="1" ht="20.85" customHeight="1" x14ac:dyDescent="0.3">
      <c r="A125" s="79"/>
      <c r="B125" s="80"/>
      <c r="C125" s="93"/>
      <c r="D125" s="80"/>
      <c r="E125" s="81"/>
      <c r="F125" s="81"/>
      <c r="G125" s="81"/>
      <c r="H125" s="81"/>
      <c r="I125" s="81"/>
      <c r="J125" s="81"/>
      <c r="K125" s="81"/>
      <c r="L125" s="81"/>
      <c r="M125" s="82"/>
    </row>
    <row r="126" spans="1:13" s="33" customFormat="1" ht="20.85" customHeight="1" x14ac:dyDescent="0.3">
      <c r="A126" s="79"/>
      <c r="B126" s="80"/>
      <c r="C126" s="93"/>
      <c r="D126" s="80"/>
      <c r="E126" s="81"/>
      <c r="F126" s="81"/>
      <c r="G126" s="81"/>
      <c r="H126" s="81"/>
      <c r="I126" s="81"/>
      <c r="J126" s="81"/>
      <c r="K126" s="81"/>
      <c r="L126" s="81"/>
      <c r="M126" s="82"/>
    </row>
    <row r="127" spans="1:13" s="33" customFormat="1" ht="20.85" customHeight="1" x14ac:dyDescent="0.3">
      <c r="A127" s="79"/>
      <c r="B127" s="80"/>
      <c r="C127" s="93"/>
      <c r="D127" s="80"/>
      <c r="E127" s="81"/>
      <c r="F127" s="81"/>
      <c r="G127" s="81"/>
      <c r="H127" s="81"/>
      <c r="I127" s="81"/>
      <c r="J127" s="81"/>
      <c r="K127" s="81"/>
      <c r="L127" s="81"/>
      <c r="M127" s="82"/>
    </row>
    <row r="128" spans="1:13" s="33" customFormat="1" ht="20.85" customHeight="1" x14ac:dyDescent="0.3">
      <c r="A128" s="79"/>
      <c r="B128" s="80"/>
      <c r="C128" s="93"/>
      <c r="D128" s="80"/>
      <c r="E128" s="81"/>
      <c r="F128" s="81"/>
      <c r="G128" s="81"/>
      <c r="H128" s="81"/>
      <c r="I128" s="81"/>
      <c r="J128" s="81"/>
      <c r="K128" s="81"/>
      <c r="L128" s="81"/>
      <c r="M128" s="82"/>
    </row>
    <row r="129" spans="1:13" s="33" customFormat="1" ht="20.85" customHeight="1" x14ac:dyDescent="0.3">
      <c r="A129" s="79"/>
      <c r="B129" s="80"/>
      <c r="C129" s="93"/>
      <c r="D129" s="80"/>
      <c r="E129" s="81"/>
      <c r="F129" s="81"/>
      <c r="G129" s="81"/>
      <c r="H129" s="81"/>
      <c r="I129" s="81"/>
      <c r="J129" s="81"/>
      <c r="K129" s="81"/>
      <c r="L129" s="81"/>
      <c r="M129" s="82"/>
    </row>
    <row r="130" spans="1:13" s="33" customFormat="1" ht="20.85" customHeight="1" x14ac:dyDescent="0.3">
      <c r="A130" s="79"/>
      <c r="B130" s="80"/>
      <c r="C130" s="93"/>
      <c r="D130" s="80"/>
      <c r="E130" s="81"/>
      <c r="F130" s="81"/>
      <c r="G130" s="81"/>
      <c r="H130" s="81"/>
      <c r="I130" s="81"/>
      <c r="J130" s="81"/>
      <c r="K130" s="81"/>
      <c r="L130" s="81"/>
      <c r="M130" s="82"/>
    </row>
    <row r="131" spans="1:13" s="33" customFormat="1" ht="20.85" customHeight="1" x14ac:dyDescent="0.3">
      <c r="A131" s="79"/>
      <c r="B131" s="80"/>
      <c r="C131" s="93"/>
      <c r="D131" s="80"/>
      <c r="E131" s="81"/>
      <c r="F131" s="81"/>
      <c r="G131" s="81"/>
      <c r="H131" s="81"/>
      <c r="I131" s="81"/>
      <c r="J131" s="81"/>
      <c r="K131" s="81"/>
      <c r="L131" s="81"/>
      <c r="M131" s="82"/>
    </row>
    <row r="132" spans="1:13" s="33" customFormat="1" ht="20.85" customHeight="1" x14ac:dyDescent="0.3">
      <c r="A132" s="79"/>
      <c r="B132" s="80"/>
      <c r="C132" s="93"/>
      <c r="D132" s="80"/>
      <c r="E132" s="81"/>
      <c r="F132" s="81"/>
      <c r="G132" s="81"/>
      <c r="H132" s="81"/>
      <c r="I132" s="81"/>
      <c r="J132" s="81"/>
      <c r="K132" s="81"/>
      <c r="L132" s="81"/>
      <c r="M132" s="82"/>
    </row>
    <row r="133" spans="1:13" s="33" customFormat="1" ht="20.85" customHeight="1" x14ac:dyDescent="0.3">
      <c r="A133" s="79"/>
      <c r="B133" s="80"/>
      <c r="C133" s="93"/>
      <c r="D133" s="80"/>
      <c r="E133" s="81"/>
      <c r="F133" s="81"/>
      <c r="G133" s="81"/>
      <c r="H133" s="81"/>
      <c r="I133" s="81"/>
      <c r="J133" s="81"/>
      <c r="K133" s="81"/>
      <c r="L133" s="81"/>
      <c r="M133" s="82"/>
    </row>
    <row r="134" spans="1:13" s="33" customFormat="1" ht="20.85" customHeight="1" x14ac:dyDescent="0.3">
      <c r="A134" s="79"/>
      <c r="B134" s="80"/>
      <c r="C134" s="93"/>
      <c r="D134" s="80"/>
      <c r="E134" s="81"/>
      <c r="F134" s="81"/>
      <c r="G134" s="81"/>
      <c r="H134" s="81"/>
      <c r="I134" s="81"/>
      <c r="J134" s="81"/>
      <c r="K134" s="81"/>
      <c r="L134" s="81"/>
      <c r="M134" s="82"/>
    </row>
    <row r="135" spans="1:13" s="33" customFormat="1" ht="20.85" customHeight="1" x14ac:dyDescent="0.3">
      <c r="A135" s="79"/>
      <c r="B135" s="80"/>
      <c r="C135" s="93"/>
      <c r="D135" s="80"/>
      <c r="E135" s="81"/>
      <c r="F135" s="81"/>
      <c r="G135" s="81"/>
      <c r="H135" s="81"/>
      <c r="I135" s="81"/>
      <c r="J135" s="81"/>
      <c r="K135" s="81"/>
      <c r="L135" s="81"/>
      <c r="M135" s="82"/>
    </row>
    <row r="136" spans="1:13" s="33" customFormat="1" ht="20.85" customHeight="1" x14ac:dyDescent="0.3">
      <c r="A136" s="79"/>
      <c r="B136" s="80"/>
      <c r="C136" s="93"/>
      <c r="D136" s="80"/>
      <c r="E136" s="81"/>
      <c r="F136" s="81"/>
      <c r="G136" s="81"/>
      <c r="H136" s="81"/>
      <c r="I136" s="81"/>
      <c r="J136" s="81"/>
      <c r="K136" s="81"/>
      <c r="L136" s="81"/>
      <c r="M136" s="82"/>
    </row>
    <row r="137" spans="1:13" s="33" customFormat="1" ht="20.85" customHeight="1" x14ac:dyDescent="0.3">
      <c r="A137" s="79"/>
      <c r="B137" s="80"/>
      <c r="C137" s="93"/>
      <c r="D137" s="80"/>
      <c r="E137" s="81"/>
      <c r="F137" s="81"/>
      <c r="G137" s="81"/>
      <c r="H137" s="81"/>
      <c r="I137" s="81"/>
      <c r="J137" s="81"/>
      <c r="K137" s="81"/>
      <c r="L137" s="81"/>
      <c r="M137" s="82"/>
    </row>
    <row r="138" spans="1:13" s="33" customFormat="1" ht="20.85" customHeight="1" x14ac:dyDescent="0.3">
      <c r="A138" s="79"/>
      <c r="B138" s="80"/>
      <c r="C138" s="93"/>
      <c r="D138" s="80"/>
      <c r="E138" s="81"/>
      <c r="F138" s="81"/>
      <c r="G138" s="81"/>
      <c r="H138" s="81"/>
      <c r="I138" s="81"/>
      <c r="J138" s="81"/>
      <c r="K138" s="81"/>
      <c r="L138" s="81"/>
      <c r="M138" s="82"/>
    </row>
    <row r="139" spans="1:13" s="33" customFormat="1" ht="20.85" customHeight="1" x14ac:dyDescent="0.3">
      <c r="A139" s="79"/>
      <c r="B139" s="80"/>
      <c r="C139" s="93"/>
      <c r="D139" s="80"/>
      <c r="E139" s="81"/>
      <c r="F139" s="81"/>
      <c r="G139" s="81"/>
      <c r="H139" s="81"/>
      <c r="I139" s="81"/>
      <c r="J139" s="81"/>
      <c r="K139" s="81"/>
      <c r="L139" s="81"/>
      <c r="M139" s="82"/>
    </row>
    <row r="140" spans="1:13" s="33" customFormat="1" ht="20.85" customHeight="1" x14ac:dyDescent="0.3">
      <c r="A140" s="79"/>
      <c r="B140" s="80"/>
      <c r="C140" s="93"/>
      <c r="D140" s="80"/>
      <c r="E140" s="81"/>
      <c r="F140" s="81"/>
      <c r="G140" s="81"/>
      <c r="H140" s="81"/>
      <c r="I140" s="81"/>
      <c r="J140" s="81"/>
      <c r="K140" s="81"/>
      <c r="L140" s="81"/>
      <c r="M140" s="82"/>
    </row>
    <row r="141" spans="1:13" s="33" customFormat="1" ht="20.85" customHeight="1" x14ac:dyDescent="0.3">
      <c r="A141" s="79"/>
      <c r="B141" s="80"/>
      <c r="C141" s="93"/>
      <c r="D141" s="80"/>
      <c r="E141" s="81"/>
      <c r="F141" s="81"/>
      <c r="G141" s="81"/>
      <c r="H141" s="81"/>
      <c r="I141" s="81"/>
      <c r="J141" s="81"/>
      <c r="K141" s="81"/>
      <c r="L141" s="81"/>
      <c r="M141" s="82"/>
    </row>
    <row r="142" spans="1:13" s="33" customFormat="1" ht="20.85" customHeight="1" x14ac:dyDescent="0.3">
      <c r="A142" s="79"/>
      <c r="B142" s="80"/>
      <c r="C142" s="93"/>
      <c r="D142" s="80"/>
      <c r="E142" s="81"/>
      <c r="F142" s="81"/>
      <c r="G142" s="81"/>
      <c r="H142" s="81"/>
      <c r="I142" s="81"/>
      <c r="J142" s="81"/>
      <c r="K142" s="81"/>
      <c r="L142" s="81"/>
      <c r="M142" s="82"/>
    </row>
    <row r="143" spans="1:13" s="33" customFormat="1" ht="20.85" customHeight="1" x14ac:dyDescent="0.3">
      <c r="A143" s="79"/>
      <c r="B143" s="80"/>
      <c r="C143" s="93"/>
      <c r="D143" s="80"/>
      <c r="E143" s="81"/>
      <c r="F143" s="81"/>
      <c r="G143" s="81"/>
      <c r="H143" s="81"/>
      <c r="I143" s="81"/>
      <c r="J143" s="81"/>
      <c r="K143" s="81"/>
      <c r="L143" s="81"/>
      <c r="M143" s="82"/>
    </row>
    <row r="144" spans="1:13" s="33" customFormat="1" ht="20.85" customHeight="1" x14ac:dyDescent="0.3">
      <c r="A144" s="79"/>
      <c r="B144" s="80"/>
      <c r="C144" s="93"/>
      <c r="D144" s="80"/>
      <c r="E144" s="81"/>
      <c r="F144" s="81"/>
      <c r="G144" s="81"/>
      <c r="H144" s="81"/>
      <c r="I144" s="81"/>
      <c r="J144" s="81"/>
      <c r="K144" s="81"/>
      <c r="L144" s="81"/>
      <c r="M144" s="82"/>
    </row>
    <row r="145" spans="1:13" s="33" customFormat="1" ht="20.85" customHeight="1" x14ac:dyDescent="0.3">
      <c r="A145" s="79"/>
      <c r="B145" s="80"/>
      <c r="C145" s="93"/>
      <c r="D145" s="80"/>
      <c r="E145" s="81"/>
      <c r="F145" s="81"/>
      <c r="G145" s="81"/>
      <c r="H145" s="81"/>
      <c r="I145" s="81"/>
      <c r="J145" s="81"/>
      <c r="K145" s="81"/>
      <c r="L145" s="81"/>
      <c r="M145" s="82"/>
    </row>
    <row r="146" spans="1:13" s="33" customFormat="1" ht="20.85" customHeight="1" x14ac:dyDescent="0.3">
      <c r="A146" s="79"/>
      <c r="B146" s="80"/>
      <c r="C146" s="93"/>
      <c r="D146" s="80"/>
      <c r="E146" s="81"/>
      <c r="F146" s="81"/>
      <c r="G146" s="81"/>
      <c r="H146" s="81"/>
      <c r="I146" s="81"/>
      <c r="J146" s="81"/>
      <c r="K146" s="81"/>
      <c r="L146" s="81"/>
      <c r="M146" s="82"/>
    </row>
    <row r="147" spans="1:13" s="33" customFormat="1" ht="20.85" customHeight="1" x14ac:dyDescent="0.3">
      <c r="A147" s="79"/>
      <c r="B147" s="80"/>
      <c r="C147" s="93"/>
      <c r="D147" s="80"/>
      <c r="E147" s="81"/>
      <c r="F147" s="81"/>
      <c r="G147" s="81"/>
      <c r="H147" s="81"/>
      <c r="I147" s="81"/>
      <c r="J147" s="81"/>
      <c r="K147" s="81"/>
      <c r="L147" s="81"/>
      <c r="M147" s="82"/>
    </row>
    <row r="148" spans="1:13" s="33" customFormat="1" ht="20.85" customHeight="1" x14ac:dyDescent="0.3">
      <c r="A148" s="79"/>
      <c r="B148" s="80"/>
      <c r="C148" s="93"/>
      <c r="D148" s="80"/>
      <c r="E148" s="81"/>
      <c r="F148" s="81"/>
      <c r="G148" s="81"/>
      <c r="H148" s="81"/>
      <c r="I148" s="81"/>
      <c r="J148" s="81"/>
      <c r="K148" s="81"/>
      <c r="L148" s="81"/>
      <c r="M148" s="82"/>
    </row>
    <row r="149" spans="1:13" s="33" customFormat="1" ht="20.85" customHeight="1" x14ac:dyDescent="0.3">
      <c r="A149" s="79"/>
      <c r="B149" s="80"/>
      <c r="C149" s="93"/>
      <c r="D149" s="80"/>
      <c r="E149" s="81"/>
      <c r="F149" s="81"/>
      <c r="G149" s="81"/>
      <c r="H149" s="81"/>
      <c r="I149" s="81"/>
      <c r="J149" s="81"/>
      <c r="K149" s="81"/>
      <c r="L149" s="81"/>
      <c r="M149" s="82"/>
    </row>
    <row r="150" spans="1:13" s="33" customFormat="1" ht="20.85" customHeight="1" x14ac:dyDescent="0.3">
      <c r="A150" s="79"/>
      <c r="B150" s="80"/>
      <c r="C150" s="93"/>
      <c r="D150" s="80"/>
      <c r="E150" s="81"/>
      <c r="F150" s="81"/>
      <c r="G150" s="81"/>
      <c r="H150" s="81"/>
      <c r="I150" s="81"/>
      <c r="J150" s="81"/>
      <c r="K150" s="81"/>
      <c r="L150" s="81"/>
      <c r="M150" s="82"/>
    </row>
    <row r="151" spans="1:13" s="33" customFormat="1" ht="20.85" customHeight="1" x14ac:dyDescent="0.3">
      <c r="A151" s="79"/>
      <c r="B151" s="80"/>
      <c r="C151" s="93"/>
      <c r="D151" s="80"/>
      <c r="E151" s="81"/>
      <c r="F151" s="81"/>
      <c r="G151" s="81"/>
      <c r="H151" s="81"/>
      <c r="I151" s="81"/>
      <c r="J151" s="81"/>
      <c r="K151" s="81"/>
      <c r="L151" s="81"/>
      <c r="M151" s="82"/>
    </row>
    <row r="152" spans="1:13" s="33" customFormat="1" ht="20.85" customHeight="1" x14ac:dyDescent="0.3">
      <c r="A152" s="79"/>
      <c r="B152" s="80"/>
      <c r="C152" s="93"/>
      <c r="D152" s="80"/>
      <c r="E152" s="81"/>
      <c r="F152" s="81"/>
      <c r="G152" s="81"/>
      <c r="H152" s="81"/>
      <c r="I152" s="81"/>
      <c r="J152" s="81"/>
      <c r="K152" s="81"/>
      <c r="L152" s="81"/>
      <c r="M152" s="82"/>
    </row>
    <row r="153" spans="1:13" s="33" customFormat="1" ht="20.85" customHeight="1" x14ac:dyDescent="0.3">
      <c r="A153" s="79"/>
      <c r="B153" s="80"/>
      <c r="C153" s="93"/>
      <c r="D153" s="80"/>
      <c r="E153" s="81"/>
      <c r="F153" s="81"/>
      <c r="G153" s="81"/>
      <c r="H153" s="81"/>
      <c r="I153" s="81"/>
      <c r="J153" s="81"/>
      <c r="K153" s="81"/>
      <c r="L153" s="81"/>
      <c r="M153" s="82"/>
    </row>
    <row r="154" spans="1:13" s="33" customFormat="1" ht="20.85" customHeight="1" x14ac:dyDescent="0.3">
      <c r="A154" s="79"/>
      <c r="B154" s="80"/>
      <c r="C154" s="93"/>
      <c r="D154" s="80"/>
      <c r="E154" s="81"/>
      <c r="F154" s="81"/>
      <c r="G154" s="81"/>
      <c r="H154" s="81"/>
      <c r="I154" s="81"/>
      <c r="J154" s="81"/>
      <c r="K154" s="81"/>
      <c r="L154" s="81"/>
      <c r="M154" s="82"/>
    </row>
    <row r="155" spans="1:13" s="33" customFormat="1" ht="20.85" customHeight="1" x14ac:dyDescent="0.3">
      <c r="A155" s="79"/>
      <c r="B155" s="80"/>
      <c r="C155" s="93"/>
      <c r="D155" s="80"/>
      <c r="E155" s="81"/>
      <c r="F155" s="81"/>
      <c r="G155" s="81"/>
      <c r="H155" s="81"/>
      <c r="I155" s="81"/>
      <c r="J155" s="81"/>
      <c r="K155" s="81"/>
      <c r="L155" s="81"/>
      <c r="M155" s="82"/>
    </row>
    <row r="156" spans="1:13" s="33" customFormat="1" ht="20.85" customHeight="1" x14ac:dyDescent="0.3">
      <c r="A156" s="79"/>
      <c r="B156" s="80"/>
      <c r="C156" s="93"/>
      <c r="D156" s="80"/>
      <c r="E156" s="81"/>
      <c r="F156" s="81"/>
      <c r="G156" s="81"/>
      <c r="H156" s="81"/>
      <c r="I156" s="81"/>
      <c r="J156" s="81"/>
      <c r="K156" s="81"/>
      <c r="L156" s="81"/>
      <c r="M156" s="82"/>
    </row>
    <row r="157" spans="1:13" s="33" customFormat="1" ht="20.85" customHeight="1" x14ac:dyDescent="0.3">
      <c r="A157" s="79"/>
      <c r="B157" s="80"/>
      <c r="C157" s="93"/>
      <c r="D157" s="80"/>
      <c r="E157" s="81"/>
      <c r="F157" s="81"/>
      <c r="G157" s="81"/>
      <c r="H157" s="81"/>
      <c r="I157" s="81"/>
      <c r="J157" s="81"/>
      <c r="K157" s="81"/>
      <c r="L157" s="81"/>
      <c r="M157" s="82"/>
    </row>
    <row r="158" spans="1:13" s="33" customFormat="1" ht="20.85" customHeight="1" x14ac:dyDescent="0.3">
      <c r="A158" s="79"/>
      <c r="B158" s="80"/>
      <c r="C158" s="93"/>
      <c r="D158" s="80"/>
      <c r="E158" s="81"/>
      <c r="F158" s="81"/>
      <c r="G158" s="81"/>
      <c r="H158" s="81"/>
      <c r="I158" s="81"/>
      <c r="J158" s="81"/>
      <c r="K158" s="81"/>
      <c r="L158" s="81"/>
      <c r="M158" s="82"/>
    </row>
    <row r="159" spans="1:13" s="33" customFormat="1" ht="20.85" customHeight="1" x14ac:dyDescent="0.3">
      <c r="A159" s="79"/>
      <c r="B159" s="80"/>
      <c r="C159" s="93"/>
      <c r="D159" s="80"/>
      <c r="E159" s="81"/>
      <c r="F159" s="81"/>
      <c r="G159" s="81"/>
      <c r="H159" s="81"/>
      <c r="I159" s="81"/>
      <c r="J159" s="81"/>
      <c r="K159" s="81"/>
      <c r="L159" s="81"/>
      <c r="M159" s="82"/>
    </row>
    <row r="160" spans="1:13" s="33" customFormat="1" ht="21" customHeight="1" x14ac:dyDescent="0.3">
      <c r="A160" s="79"/>
      <c r="B160" s="80"/>
      <c r="C160" s="93"/>
      <c r="D160" s="80"/>
      <c r="E160" s="81"/>
      <c r="F160" s="81"/>
      <c r="G160" s="81"/>
      <c r="H160" s="81"/>
      <c r="I160" s="81"/>
      <c r="J160" s="81"/>
      <c r="K160" s="81"/>
      <c r="L160" s="81"/>
      <c r="M160" s="82"/>
    </row>
  </sheetData>
  <mergeCells count="10">
    <mergeCell ref="A2:M2"/>
    <mergeCell ref="A4:A5"/>
    <mergeCell ref="B4:B5"/>
    <mergeCell ref="C4:C5"/>
    <mergeCell ref="D4:D5"/>
    <mergeCell ref="G4:H4"/>
    <mergeCell ref="I4:J4"/>
    <mergeCell ref="M4:M5"/>
    <mergeCell ref="E4:F4"/>
    <mergeCell ref="K4:L4"/>
  </mergeCells>
  <phoneticPr fontId="3" type="noConversion"/>
  <conditionalFormatting sqref="C16 E16 G16:G17 I16:I17 M16:M17 C17:E17 E9:E11 G9:G11 I9:I11 M8:M11 E8:J8 C8:C11 F9:F13 H9:H13 J9:J13">
    <cfRule type="expression" dxfId="4" priority="1" stopIfTrue="1">
      <formula>AND(C8&lt;&gt;0,INT(C8)=C8)</formula>
    </cfRule>
  </conditionalFormatting>
  <conditionalFormatting sqref="C22:C23 E22:M23 C24:M24 C27:C28 E27:M28 C29:M29 C32:C33 E32:M33 C34:M36 D37:M37 C38:M85 C86:L86 C87:M160">
    <cfRule type="expression" dxfId="3" priority="6" stopIfTrue="1">
      <formula>AND(C22&lt;&gt;0,INT(C22)=C22)</formula>
    </cfRule>
  </conditionalFormatting>
  <conditionalFormatting sqref="F15:F20">
    <cfRule type="expression" dxfId="2" priority="4" stopIfTrue="1">
      <formula>AND(F15&lt;&gt;0,INT(F15)=F15)</formula>
    </cfRule>
  </conditionalFormatting>
  <conditionalFormatting sqref="H15:H20">
    <cfRule type="expression" dxfId="1" priority="3" stopIfTrue="1">
      <formula>AND(H15&lt;&gt;0,INT(H15)=H15)</formula>
    </cfRule>
  </conditionalFormatting>
  <conditionalFormatting sqref="J15:J20">
    <cfRule type="expression" dxfId="0" priority="2" stopIfTrue="1">
      <formula>AND(J15&lt;&gt;0,INT(J15)=J15)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설계내역서</vt:lpstr>
      <vt:lpstr>일위대가목록</vt:lpstr>
      <vt:lpstr>산출근거</vt:lpstr>
      <vt:lpstr>일위대가표</vt:lpstr>
      <vt:lpstr>산출근거!Print_Area</vt:lpstr>
      <vt:lpstr>설계내역서!Print_Area</vt:lpstr>
      <vt:lpstr>일위대가목록!Print_Area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2024-04-11T03:37:32Z</cp:lastPrinted>
  <dcterms:created xsi:type="dcterms:W3CDTF">2024-03-28T03:31:31Z</dcterms:created>
  <dcterms:modified xsi:type="dcterms:W3CDTF">2024-08-23T10:55:48Z</dcterms:modified>
</cp:coreProperties>
</file>