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65"/>
  </bookViews>
  <sheets>
    <sheet name="accessStatisticsExcel표준품셈 일위대가" sheetId="1" r:id="rId1"/>
  </sheets>
  <calcPr calcId="162913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J23" i="1" s="1"/>
  <c r="D22" i="1"/>
  <c r="D18" i="1"/>
  <c r="D17" i="1"/>
  <c r="D16" i="1"/>
  <c r="D15" i="1"/>
  <c r="H15" i="1" s="1"/>
  <c r="D14" i="1"/>
  <c r="D13" i="1"/>
  <c r="H28" i="1"/>
  <c r="F28" i="1"/>
  <c r="K27" i="1"/>
  <c r="J27" i="1"/>
  <c r="K26" i="1"/>
  <c r="J26" i="1"/>
  <c r="K25" i="1"/>
  <c r="J25" i="1"/>
  <c r="K24" i="1"/>
  <c r="J24" i="1"/>
  <c r="K23" i="1"/>
  <c r="K22" i="1"/>
  <c r="J22" i="1"/>
  <c r="H19" i="1"/>
  <c r="F19" i="1"/>
  <c r="K18" i="1"/>
  <c r="J18" i="1"/>
  <c r="K17" i="1"/>
  <c r="H17" i="1"/>
  <c r="K16" i="1"/>
  <c r="J16" i="1"/>
  <c r="K15" i="1"/>
  <c r="K14" i="1"/>
  <c r="J14" i="1"/>
  <c r="K13" i="1"/>
  <c r="J13" i="1"/>
  <c r="H10" i="1"/>
  <c r="F10" i="1"/>
  <c r="D9" i="1"/>
  <c r="H9" i="1" s="1"/>
  <c r="D8" i="1"/>
  <c r="F8" i="1" s="1"/>
  <c r="D7" i="1"/>
  <c r="D6" i="1"/>
  <c r="D5" i="1"/>
  <c r="D4" i="1"/>
  <c r="H4" i="1" s="1"/>
  <c r="K9" i="1"/>
  <c r="K8" i="1"/>
  <c r="K7" i="1"/>
  <c r="K6" i="1"/>
  <c r="K5" i="1"/>
  <c r="K4" i="1"/>
  <c r="J7" i="1"/>
  <c r="J6" i="1"/>
  <c r="J5" i="1"/>
  <c r="J4" i="1"/>
  <c r="H7" i="1"/>
  <c r="L7" i="1" s="1"/>
  <c r="H6" i="1"/>
  <c r="L6" i="1" s="1"/>
  <c r="H5" i="1"/>
  <c r="F7" i="1"/>
  <c r="F6" i="1"/>
  <c r="F5" i="1"/>
  <c r="L5" i="1" s="1"/>
  <c r="F4" i="1"/>
  <c r="F22" i="1" l="1"/>
  <c r="F24" i="1"/>
  <c r="F26" i="1"/>
  <c r="H22" i="1"/>
  <c r="H26" i="1"/>
  <c r="H24" i="1"/>
  <c r="F23" i="1"/>
  <c r="F25" i="1"/>
  <c r="F27" i="1"/>
  <c r="H23" i="1"/>
  <c r="H25" i="1"/>
  <c r="H27" i="1"/>
  <c r="F13" i="1"/>
  <c r="F15" i="1"/>
  <c r="F17" i="1"/>
  <c r="H13" i="1"/>
  <c r="J15" i="1"/>
  <c r="J17" i="1"/>
  <c r="F14" i="1"/>
  <c r="F16" i="1"/>
  <c r="F18" i="1"/>
  <c r="L18" i="1" s="1"/>
  <c r="H14" i="1"/>
  <c r="H16" i="1"/>
  <c r="H18" i="1"/>
  <c r="L4" i="1"/>
  <c r="H8" i="1"/>
  <c r="H11" i="1" s="1"/>
  <c r="F9" i="1"/>
  <c r="L9" i="1" s="1"/>
  <c r="J9" i="1"/>
  <c r="J8" i="1"/>
  <c r="L27" i="1" l="1"/>
  <c r="L26" i="1"/>
  <c r="L25" i="1"/>
  <c r="L16" i="1"/>
  <c r="L23" i="1"/>
  <c r="H29" i="1"/>
  <c r="I28" i="1"/>
  <c r="L24" i="1"/>
  <c r="F29" i="1"/>
  <c r="L22" i="1"/>
  <c r="H20" i="1"/>
  <c r="I19" i="1"/>
  <c r="L15" i="1"/>
  <c r="L14" i="1"/>
  <c r="L17" i="1"/>
  <c r="L13" i="1"/>
  <c r="F20" i="1"/>
  <c r="I10" i="1"/>
  <c r="L8" i="1"/>
  <c r="F11" i="1"/>
  <c r="K28" i="1" l="1"/>
  <c r="J28" i="1"/>
  <c r="J19" i="1"/>
  <c r="K19" i="1"/>
  <c r="K10" i="1"/>
  <c r="J10" i="1"/>
  <c r="L28" i="1" l="1"/>
  <c r="L29" i="1" s="1"/>
  <c r="J29" i="1"/>
  <c r="L19" i="1"/>
  <c r="L20" i="1" s="1"/>
  <c r="J20" i="1"/>
  <c r="L10" i="1"/>
  <c r="L11" i="1" s="1"/>
  <c r="J11" i="1"/>
</calcChain>
</file>

<file path=xl/sharedStrings.xml><?xml version="1.0" encoding="utf-8"?>
<sst xmlns="http://schemas.openxmlformats.org/spreadsheetml/2006/main" count="85" uniqueCount="27">
  <si>
    <t>비목</t>
  </si>
  <si>
    <t>규격</t>
  </si>
  <si>
    <t>단위</t>
  </si>
  <si>
    <t>수량</t>
  </si>
  <si>
    <t>재료비</t>
  </si>
  <si>
    <t>노무비</t>
  </si>
  <si>
    <t>경비</t>
  </si>
  <si>
    <t>단가</t>
  </si>
  <si>
    <t>금액</t>
  </si>
  <si>
    <t>굴삭기(무한궤도)</t>
  </si>
  <si>
    <t>0.2㎥</t>
  </si>
  <si>
    <t>HR</t>
  </si>
  <si>
    <t>부착용 집게</t>
  </si>
  <si>
    <t>벌목부</t>
  </si>
  <si>
    <t>인</t>
  </si>
  <si>
    <t>보통인부</t>
  </si>
  <si>
    <t>계</t>
  </si>
  <si>
    <t>합계금액</t>
    <phoneticPr fontId="19" type="noConversion"/>
  </si>
  <si>
    <t>벌목</t>
    <phoneticPr fontId="19" type="noConversion"/>
  </si>
  <si>
    <t>M2</t>
    <phoneticPr fontId="19" type="noConversion"/>
  </si>
  <si>
    <t>공구손료 및 경장비</t>
    <phoneticPr fontId="19" type="noConversion"/>
  </si>
  <si>
    <t>인력품의</t>
    <phoneticPr fontId="19" type="noConversion"/>
  </si>
  <si>
    <t>%</t>
    <phoneticPr fontId="19" type="noConversion"/>
  </si>
  <si>
    <t>5M 미만</t>
    <phoneticPr fontId="19" type="noConversion"/>
  </si>
  <si>
    <t>5M~8M 미만</t>
    <phoneticPr fontId="19" type="noConversion"/>
  </si>
  <si>
    <t>8M 이상</t>
    <phoneticPr fontId="19" type="noConversion"/>
  </si>
  <si>
    <t>벌목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</si>
</sst>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82" formatCode="0.00000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3" fontId="18" fillId="34" borderId="10" xfId="0" applyNumberFormat="1" applyFont="1" applyFill="1" applyBorder="1" applyAlignment="1">
      <alignment vertical="center" wrapText="1"/>
    </xf>
    <xf numFmtId="41" fontId="0" fillId="0" borderId="10" xfId="1" applyFont="1" applyBorder="1" applyAlignment="1">
      <alignment vertical="center" wrapText="1"/>
    </xf>
    <xf numFmtId="0" fontId="18" fillId="35" borderId="14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0" fillId="35" borderId="0" xfId="0" applyFill="1">
      <alignment vertical="center"/>
    </xf>
    <xf numFmtId="182" fontId="0" fillId="0" borderId="10" xfId="0" applyNumberFormat="1" applyBorder="1" applyAlignment="1">
      <alignment vertical="center" wrapText="1"/>
    </xf>
    <xf numFmtId="43" fontId="0" fillId="0" borderId="10" xfId="1" applyNumberFormat="1" applyFont="1" applyBorder="1" applyAlignment="1">
      <alignment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abSelected="1" zoomScale="85" zoomScaleNormal="85" workbookViewId="0">
      <selection activeCell="A7" sqref="A7"/>
    </sheetView>
  </sheetViews>
  <sheetFormatPr defaultRowHeight="16.5" x14ac:dyDescent="0.3"/>
  <cols>
    <col min="1" max="1" width="22.375" customWidth="1"/>
    <col min="2" max="2" width="16.625" customWidth="1"/>
    <col min="3" max="3" width="5.5" customWidth="1"/>
    <col min="4" max="4" width="8.125" customWidth="1"/>
    <col min="5" max="12" width="9.75" customWidth="1"/>
  </cols>
  <sheetData>
    <row r="1" spans="1:12" ht="19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3" t="s">
        <v>5</v>
      </c>
      <c r="H1" s="4"/>
      <c r="I1" s="3" t="s">
        <v>6</v>
      </c>
      <c r="J1" s="4"/>
      <c r="K1" s="3" t="s">
        <v>17</v>
      </c>
      <c r="L1" s="4"/>
    </row>
    <row r="2" spans="1:12" ht="19.5" customHeight="1" x14ac:dyDescent="0.3">
      <c r="A2" s="5"/>
      <c r="B2" s="5"/>
      <c r="C2" s="5"/>
      <c r="D2" s="5"/>
      <c r="E2" s="6" t="s">
        <v>7</v>
      </c>
      <c r="F2" s="6" t="s">
        <v>8</v>
      </c>
      <c r="G2" s="6" t="s">
        <v>7</v>
      </c>
      <c r="H2" s="6" t="s">
        <v>8</v>
      </c>
      <c r="I2" s="6" t="s">
        <v>7</v>
      </c>
      <c r="J2" s="6" t="s">
        <v>8</v>
      </c>
      <c r="K2" s="6" t="s">
        <v>7</v>
      </c>
      <c r="L2" s="6" t="s">
        <v>8</v>
      </c>
    </row>
    <row r="3" spans="1:12" s="13" customFormat="1" ht="19.5" customHeight="1" x14ac:dyDescent="0.3">
      <c r="A3" s="11" t="s">
        <v>26</v>
      </c>
      <c r="B3" s="11" t="s">
        <v>23</v>
      </c>
      <c r="C3" s="11" t="s">
        <v>19</v>
      </c>
      <c r="D3" s="11">
        <v>1</v>
      </c>
      <c r="E3" s="12"/>
      <c r="F3" s="12"/>
      <c r="G3" s="12"/>
      <c r="H3" s="12"/>
      <c r="I3" s="12"/>
      <c r="J3" s="12"/>
      <c r="K3" s="12"/>
      <c r="L3" s="12"/>
    </row>
    <row r="4" spans="1:12" ht="24" customHeight="1" x14ac:dyDescent="0.3">
      <c r="A4" s="1" t="s">
        <v>9</v>
      </c>
      <c r="B4" s="1" t="s">
        <v>10</v>
      </c>
      <c r="C4" s="1" t="s">
        <v>11</v>
      </c>
      <c r="D4" s="14">
        <f>2.71/1000</f>
        <v>2.7100000000000002E-3</v>
      </c>
      <c r="E4" s="10">
        <v>7661</v>
      </c>
      <c r="F4" s="10">
        <f>$D4*E4</f>
        <v>20.761310000000002</v>
      </c>
      <c r="G4" s="10"/>
      <c r="H4" s="10">
        <f>$D4*G4</f>
        <v>0</v>
      </c>
      <c r="I4" s="10"/>
      <c r="J4" s="10">
        <f>$D4*I4</f>
        <v>0</v>
      </c>
      <c r="K4" s="10">
        <f>SUM(E4,G4,I4)</f>
        <v>7661</v>
      </c>
      <c r="L4" s="10">
        <f>SUM(F4,H4,J4)</f>
        <v>20.761310000000002</v>
      </c>
    </row>
    <row r="5" spans="1:12" ht="24" customHeight="1" x14ac:dyDescent="0.3">
      <c r="A5" s="1" t="s">
        <v>9</v>
      </c>
      <c r="B5" s="1" t="s">
        <v>10</v>
      </c>
      <c r="C5" s="1" t="s">
        <v>11</v>
      </c>
      <c r="D5" s="14">
        <f t="shared" ref="D5:D7" si="0">2.71/1000</f>
        <v>2.7100000000000002E-3</v>
      </c>
      <c r="E5" s="10"/>
      <c r="F5" s="10">
        <f t="shared" ref="F5:F10" si="1">$D5*E5</f>
        <v>0</v>
      </c>
      <c r="G5" s="10">
        <v>55610</v>
      </c>
      <c r="H5" s="10">
        <f t="shared" ref="H5:H10" si="2">$D5*G5</f>
        <v>150.70310000000001</v>
      </c>
      <c r="I5" s="10"/>
      <c r="J5" s="10">
        <f t="shared" ref="J5:J9" si="3">$D5*I5</f>
        <v>0</v>
      </c>
      <c r="K5" s="10">
        <f t="shared" ref="K5:K9" si="4">SUM(E5,G5,I5)</f>
        <v>55610</v>
      </c>
      <c r="L5" s="10">
        <f t="shared" ref="L5:L9" si="5">SUM(F5,H5,J5)</f>
        <v>150.70310000000001</v>
      </c>
    </row>
    <row r="6" spans="1:12" ht="24" customHeight="1" x14ac:dyDescent="0.3">
      <c r="A6" s="1" t="s">
        <v>9</v>
      </c>
      <c r="B6" s="1" t="s">
        <v>10</v>
      </c>
      <c r="C6" s="1" t="s">
        <v>11</v>
      </c>
      <c r="D6" s="14">
        <f t="shared" si="0"/>
        <v>2.7100000000000002E-3</v>
      </c>
      <c r="E6" s="10"/>
      <c r="F6" s="10">
        <f t="shared" si="1"/>
        <v>0</v>
      </c>
      <c r="G6" s="10"/>
      <c r="H6" s="10">
        <f t="shared" si="2"/>
        <v>0</v>
      </c>
      <c r="I6" s="10">
        <v>13041</v>
      </c>
      <c r="J6" s="10">
        <f t="shared" si="3"/>
        <v>35.34111</v>
      </c>
      <c r="K6" s="10">
        <f t="shared" si="4"/>
        <v>13041</v>
      </c>
      <c r="L6" s="10">
        <f t="shared" si="5"/>
        <v>35.34111</v>
      </c>
    </row>
    <row r="7" spans="1:12" ht="24" customHeight="1" x14ac:dyDescent="0.3">
      <c r="A7" s="1" t="s">
        <v>12</v>
      </c>
      <c r="B7" s="1" t="s">
        <v>10</v>
      </c>
      <c r="C7" s="1" t="s">
        <v>11</v>
      </c>
      <c r="D7" s="14">
        <f t="shared" si="0"/>
        <v>2.7100000000000002E-3</v>
      </c>
      <c r="E7" s="10"/>
      <c r="F7" s="10">
        <f t="shared" si="1"/>
        <v>0</v>
      </c>
      <c r="G7" s="10"/>
      <c r="H7" s="10">
        <f t="shared" si="2"/>
        <v>0</v>
      </c>
      <c r="I7" s="10">
        <v>3484</v>
      </c>
      <c r="J7" s="10">
        <f t="shared" si="3"/>
        <v>9.4416400000000014</v>
      </c>
      <c r="K7" s="10">
        <f t="shared" si="4"/>
        <v>3484</v>
      </c>
      <c r="L7" s="10">
        <f t="shared" si="5"/>
        <v>9.4416400000000014</v>
      </c>
    </row>
    <row r="8" spans="1:12" ht="24" customHeight="1" x14ac:dyDescent="0.3">
      <c r="A8" s="1" t="s">
        <v>13</v>
      </c>
      <c r="B8" s="1"/>
      <c r="C8" s="1" t="s">
        <v>14</v>
      </c>
      <c r="D8" s="1">
        <f>2.14/1000</f>
        <v>2.14E-3</v>
      </c>
      <c r="E8" s="10"/>
      <c r="F8" s="10">
        <f t="shared" si="1"/>
        <v>0</v>
      </c>
      <c r="G8" s="10">
        <v>243490</v>
      </c>
      <c r="H8" s="10">
        <f t="shared" si="2"/>
        <v>521.06859999999995</v>
      </c>
      <c r="I8" s="10"/>
      <c r="J8" s="10">
        <f t="shared" si="3"/>
        <v>0</v>
      </c>
      <c r="K8" s="10">
        <f t="shared" si="4"/>
        <v>243490</v>
      </c>
      <c r="L8" s="10">
        <f t="shared" si="5"/>
        <v>521.06859999999995</v>
      </c>
    </row>
    <row r="9" spans="1:12" ht="24" customHeight="1" x14ac:dyDescent="0.3">
      <c r="A9" s="1" t="s">
        <v>15</v>
      </c>
      <c r="B9" s="1"/>
      <c r="C9" s="1" t="s">
        <v>14</v>
      </c>
      <c r="D9" s="1">
        <f>0.51/1000</f>
        <v>5.1000000000000004E-4</v>
      </c>
      <c r="E9" s="10"/>
      <c r="F9" s="10">
        <f t="shared" si="1"/>
        <v>0</v>
      </c>
      <c r="G9" s="10">
        <v>165545</v>
      </c>
      <c r="H9" s="10">
        <f t="shared" si="2"/>
        <v>84.42795000000001</v>
      </c>
      <c r="I9" s="10"/>
      <c r="J9" s="10">
        <f t="shared" si="3"/>
        <v>0</v>
      </c>
      <c r="K9" s="10">
        <f t="shared" si="4"/>
        <v>165545</v>
      </c>
      <c r="L9" s="10">
        <f t="shared" si="5"/>
        <v>84.42795000000001</v>
      </c>
    </row>
    <row r="10" spans="1:12" ht="24" customHeight="1" x14ac:dyDescent="0.3">
      <c r="A10" s="1" t="s">
        <v>20</v>
      </c>
      <c r="B10" s="1" t="s">
        <v>21</v>
      </c>
      <c r="C10" s="1" t="s">
        <v>22</v>
      </c>
      <c r="D10" s="1">
        <v>10</v>
      </c>
      <c r="E10" s="10"/>
      <c r="F10" s="10">
        <f t="shared" si="1"/>
        <v>0</v>
      </c>
      <c r="G10" s="10"/>
      <c r="H10" s="10">
        <f t="shared" si="2"/>
        <v>0</v>
      </c>
      <c r="I10" s="10">
        <f>SUM(H3:H9)</f>
        <v>756.19965000000002</v>
      </c>
      <c r="J10" s="15">
        <f>$D10%*I10</f>
        <v>75.619965000000008</v>
      </c>
      <c r="K10" s="10">
        <f t="shared" ref="K10" si="6">SUM(E10,G10,I10)</f>
        <v>756.19965000000002</v>
      </c>
      <c r="L10" s="10">
        <f t="shared" ref="L10" si="7">SUM(F10,H10,J10)</f>
        <v>75.619965000000008</v>
      </c>
    </row>
    <row r="11" spans="1:12" ht="24" customHeight="1" x14ac:dyDescent="0.3">
      <c r="A11" s="7" t="s">
        <v>16</v>
      </c>
      <c r="B11" s="8"/>
      <c r="C11" s="8"/>
      <c r="D11" s="8"/>
      <c r="E11" s="8"/>
      <c r="F11" s="9">
        <f>SUM(F4:F10)</f>
        <v>20.761310000000002</v>
      </c>
      <c r="G11" s="8"/>
      <c r="H11" s="9">
        <f>SUM(H4:H10)</f>
        <v>756.19965000000002</v>
      </c>
      <c r="I11" s="8"/>
      <c r="J11" s="9">
        <f>SUM(J4:J10)</f>
        <v>120.402715</v>
      </c>
      <c r="K11" s="8"/>
      <c r="L11" s="9">
        <f>SUM(L4:L10)</f>
        <v>897.36367499999994</v>
      </c>
    </row>
    <row r="12" spans="1:12" s="13" customFormat="1" ht="19.5" customHeight="1" x14ac:dyDescent="0.3">
      <c r="A12" s="11" t="s">
        <v>18</v>
      </c>
      <c r="B12" s="11" t="s">
        <v>24</v>
      </c>
      <c r="C12" s="11" t="s">
        <v>19</v>
      </c>
      <c r="D12" s="11">
        <v>1</v>
      </c>
      <c r="E12" s="12"/>
      <c r="F12" s="12"/>
      <c r="G12" s="12"/>
      <c r="H12" s="12"/>
      <c r="I12" s="12"/>
      <c r="J12" s="12"/>
      <c r="K12" s="12"/>
      <c r="L12" s="12"/>
    </row>
    <row r="13" spans="1:12" ht="24" customHeight="1" x14ac:dyDescent="0.3">
      <c r="A13" s="1" t="s">
        <v>9</v>
      </c>
      <c r="B13" s="1" t="s">
        <v>10</v>
      </c>
      <c r="C13" s="1" t="s">
        <v>11</v>
      </c>
      <c r="D13" s="14">
        <f>3.54/1000</f>
        <v>3.5400000000000002E-3</v>
      </c>
      <c r="E13" s="10">
        <v>7661</v>
      </c>
      <c r="F13" s="10">
        <f>$D13*E13</f>
        <v>27.11994</v>
      </c>
      <c r="G13" s="10"/>
      <c r="H13" s="10">
        <f>$D13*G13</f>
        <v>0</v>
      </c>
      <c r="I13" s="10"/>
      <c r="J13" s="10">
        <f>$D13*I13</f>
        <v>0</v>
      </c>
      <c r="K13" s="10">
        <f>SUM(E13,G13,I13)</f>
        <v>7661</v>
      </c>
      <c r="L13" s="10">
        <f>SUM(F13,H13,J13)</f>
        <v>27.11994</v>
      </c>
    </row>
    <row r="14" spans="1:12" ht="24" customHeight="1" x14ac:dyDescent="0.3">
      <c r="A14" s="1" t="s">
        <v>9</v>
      </c>
      <c r="B14" s="1" t="s">
        <v>10</v>
      </c>
      <c r="C14" s="1" t="s">
        <v>11</v>
      </c>
      <c r="D14" s="14">
        <f>3.54/1000</f>
        <v>3.5400000000000002E-3</v>
      </c>
      <c r="E14" s="10"/>
      <c r="F14" s="10">
        <f t="shared" ref="F14:F19" si="8">$D14*E14</f>
        <v>0</v>
      </c>
      <c r="G14" s="10">
        <v>55610</v>
      </c>
      <c r="H14" s="10">
        <f t="shared" ref="H14:H19" si="9">$D14*G14</f>
        <v>196.85940000000002</v>
      </c>
      <c r="I14" s="10"/>
      <c r="J14" s="10">
        <f t="shared" ref="J14:J18" si="10">$D14*I14</f>
        <v>0</v>
      </c>
      <c r="K14" s="10">
        <f t="shared" ref="K14:K19" si="11">SUM(E14,G14,I14)</f>
        <v>55610</v>
      </c>
      <c r="L14" s="10">
        <f t="shared" ref="L14:L19" si="12">SUM(F14,H14,J14)</f>
        <v>196.85940000000002</v>
      </c>
    </row>
    <row r="15" spans="1:12" ht="24" customHeight="1" x14ac:dyDescent="0.3">
      <c r="A15" s="1" t="s">
        <v>9</v>
      </c>
      <c r="B15" s="1" t="s">
        <v>10</v>
      </c>
      <c r="C15" s="1" t="s">
        <v>11</v>
      </c>
      <c r="D15" s="14">
        <f>3.54/1000</f>
        <v>3.5400000000000002E-3</v>
      </c>
      <c r="E15" s="10"/>
      <c r="F15" s="10">
        <f t="shared" si="8"/>
        <v>0</v>
      </c>
      <c r="G15" s="10"/>
      <c r="H15" s="10">
        <f t="shared" si="9"/>
        <v>0</v>
      </c>
      <c r="I15" s="10">
        <v>13041</v>
      </c>
      <c r="J15" s="10">
        <f t="shared" si="10"/>
        <v>46.165140000000001</v>
      </c>
      <c r="K15" s="10">
        <f t="shared" si="11"/>
        <v>13041</v>
      </c>
      <c r="L15" s="10">
        <f t="shared" si="12"/>
        <v>46.165140000000001</v>
      </c>
    </row>
    <row r="16" spans="1:12" ht="24" customHeight="1" x14ac:dyDescent="0.3">
      <c r="A16" s="1" t="s">
        <v>12</v>
      </c>
      <c r="B16" s="1" t="s">
        <v>10</v>
      </c>
      <c r="C16" s="1" t="s">
        <v>11</v>
      </c>
      <c r="D16" s="14">
        <f>3.54/1000</f>
        <v>3.5400000000000002E-3</v>
      </c>
      <c r="E16" s="10"/>
      <c r="F16" s="10">
        <f t="shared" si="8"/>
        <v>0</v>
      </c>
      <c r="G16" s="10"/>
      <c r="H16" s="10">
        <f t="shared" si="9"/>
        <v>0</v>
      </c>
      <c r="I16" s="10">
        <v>3484</v>
      </c>
      <c r="J16" s="10">
        <f t="shared" si="10"/>
        <v>12.333360000000001</v>
      </c>
      <c r="K16" s="10">
        <f t="shared" si="11"/>
        <v>3484</v>
      </c>
      <c r="L16" s="10">
        <f t="shared" si="12"/>
        <v>12.333360000000001</v>
      </c>
    </row>
    <row r="17" spans="1:12" ht="24" customHeight="1" x14ac:dyDescent="0.3">
      <c r="A17" s="1" t="s">
        <v>13</v>
      </c>
      <c r="B17" s="1"/>
      <c r="C17" s="1" t="s">
        <v>14</v>
      </c>
      <c r="D17" s="1">
        <f>2.8/1000</f>
        <v>2.8E-3</v>
      </c>
      <c r="E17" s="10"/>
      <c r="F17" s="10">
        <f t="shared" si="8"/>
        <v>0</v>
      </c>
      <c r="G17" s="10">
        <v>243490</v>
      </c>
      <c r="H17" s="10">
        <f t="shared" si="9"/>
        <v>681.77200000000005</v>
      </c>
      <c r="I17" s="10"/>
      <c r="J17" s="10">
        <f t="shared" si="10"/>
        <v>0</v>
      </c>
      <c r="K17" s="10">
        <f t="shared" si="11"/>
        <v>243490</v>
      </c>
      <c r="L17" s="10">
        <f t="shared" si="12"/>
        <v>681.77200000000005</v>
      </c>
    </row>
    <row r="18" spans="1:12" ht="24" customHeight="1" x14ac:dyDescent="0.3">
      <c r="A18" s="1" t="s">
        <v>15</v>
      </c>
      <c r="B18" s="1"/>
      <c r="C18" s="1" t="s">
        <v>14</v>
      </c>
      <c r="D18" s="1">
        <f>0.66/1000</f>
        <v>6.6E-4</v>
      </c>
      <c r="E18" s="10"/>
      <c r="F18" s="10">
        <f t="shared" si="8"/>
        <v>0</v>
      </c>
      <c r="G18" s="10">
        <v>165545</v>
      </c>
      <c r="H18" s="10">
        <f t="shared" si="9"/>
        <v>109.2597</v>
      </c>
      <c r="I18" s="10"/>
      <c r="J18" s="10">
        <f t="shared" si="10"/>
        <v>0</v>
      </c>
      <c r="K18" s="10">
        <f t="shared" si="11"/>
        <v>165545</v>
      </c>
      <c r="L18" s="10">
        <f t="shared" si="12"/>
        <v>109.2597</v>
      </c>
    </row>
    <row r="19" spans="1:12" ht="24" customHeight="1" x14ac:dyDescent="0.3">
      <c r="A19" s="1" t="s">
        <v>20</v>
      </c>
      <c r="B19" s="1" t="s">
        <v>21</v>
      </c>
      <c r="C19" s="1" t="s">
        <v>22</v>
      </c>
      <c r="D19" s="1">
        <v>10</v>
      </c>
      <c r="E19" s="10"/>
      <c r="F19" s="10">
        <f t="shared" si="8"/>
        <v>0</v>
      </c>
      <c r="G19" s="10"/>
      <c r="H19" s="10">
        <f t="shared" si="9"/>
        <v>0</v>
      </c>
      <c r="I19" s="10">
        <f>SUM(H12:H18)</f>
        <v>987.89110000000005</v>
      </c>
      <c r="J19" s="15">
        <f>$D19%*I19</f>
        <v>98.789110000000008</v>
      </c>
      <c r="K19" s="10">
        <f t="shared" si="11"/>
        <v>987.89110000000005</v>
      </c>
      <c r="L19" s="10">
        <f t="shared" si="12"/>
        <v>98.789110000000008</v>
      </c>
    </row>
    <row r="20" spans="1:12" ht="24" customHeight="1" x14ac:dyDescent="0.3">
      <c r="A20" s="7" t="s">
        <v>16</v>
      </c>
      <c r="B20" s="8"/>
      <c r="C20" s="8"/>
      <c r="D20" s="8"/>
      <c r="E20" s="8"/>
      <c r="F20" s="9">
        <f>SUM(F13:F19)</f>
        <v>27.11994</v>
      </c>
      <c r="G20" s="8"/>
      <c r="H20" s="9">
        <f>SUM(H13:H19)</f>
        <v>987.89110000000005</v>
      </c>
      <c r="I20" s="8"/>
      <c r="J20" s="9">
        <f>SUM(J13:J19)</f>
        <v>157.28761</v>
      </c>
      <c r="K20" s="8"/>
      <c r="L20" s="9">
        <f>SUM(L13:L19)</f>
        <v>1172.2986500000002</v>
      </c>
    </row>
    <row r="21" spans="1:12" s="13" customFormat="1" ht="19.5" customHeight="1" x14ac:dyDescent="0.3">
      <c r="A21" s="11" t="s">
        <v>18</v>
      </c>
      <c r="B21" s="11" t="s">
        <v>25</v>
      </c>
      <c r="C21" s="11" t="s">
        <v>19</v>
      </c>
      <c r="D21" s="11">
        <v>1</v>
      </c>
      <c r="E21" s="12"/>
      <c r="F21" s="12"/>
      <c r="G21" s="12"/>
      <c r="H21" s="12"/>
      <c r="I21" s="12"/>
      <c r="J21" s="12"/>
      <c r="K21" s="12"/>
      <c r="L21" s="12"/>
    </row>
    <row r="22" spans="1:12" ht="24" customHeight="1" x14ac:dyDescent="0.3">
      <c r="A22" s="1" t="s">
        <v>9</v>
      </c>
      <c r="B22" s="1" t="s">
        <v>10</v>
      </c>
      <c r="C22" s="1" t="s">
        <v>11</v>
      </c>
      <c r="D22" s="14">
        <f>4.61/1000</f>
        <v>4.6100000000000004E-3</v>
      </c>
      <c r="E22" s="10">
        <v>7661</v>
      </c>
      <c r="F22" s="10">
        <f>$D22*E22</f>
        <v>35.317210000000003</v>
      </c>
      <c r="G22" s="10"/>
      <c r="H22" s="10">
        <f>$D22*G22</f>
        <v>0</v>
      </c>
      <c r="I22" s="10"/>
      <c r="J22" s="10">
        <f>$D22*I22</f>
        <v>0</v>
      </c>
      <c r="K22" s="10">
        <f>SUM(E22,G22,I22)</f>
        <v>7661</v>
      </c>
      <c r="L22" s="10">
        <f>SUM(F22,H22,J22)</f>
        <v>35.317210000000003</v>
      </c>
    </row>
    <row r="23" spans="1:12" ht="24" customHeight="1" x14ac:dyDescent="0.3">
      <c r="A23" s="1" t="s">
        <v>9</v>
      </c>
      <c r="B23" s="1" t="s">
        <v>10</v>
      </c>
      <c r="C23" s="1" t="s">
        <v>11</v>
      </c>
      <c r="D23" s="14">
        <f>4.61/1000</f>
        <v>4.6100000000000004E-3</v>
      </c>
      <c r="E23" s="10"/>
      <c r="F23" s="10">
        <f t="shared" ref="F23:F28" si="13">$D23*E23</f>
        <v>0</v>
      </c>
      <c r="G23" s="10">
        <v>55610</v>
      </c>
      <c r="H23" s="10">
        <f t="shared" ref="H23:H28" si="14">$D23*G23</f>
        <v>256.3621</v>
      </c>
      <c r="I23" s="10"/>
      <c r="J23" s="10">
        <f t="shared" ref="J23:J27" si="15">$D23*I23</f>
        <v>0</v>
      </c>
      <c r="K23" s="10">
        <f t="shared" ref="K23:K28" si="16">SUM(E23,G23,I23)</f>
        <v>55610</v>
      </c>
      <c r="L23" s="10">
        <f t="shared" ref="L23:L28" si="17">SUM(F23,H23,J23)</f>
        <v>256.3621</v>
      </c>
    </row>
    <row r="24" spans="1:12" ht="24" customHeight="1" x14ac:dyDescent="0.3">
      <c r="A24" s="1" t="s">
        <v>9</v>
      </c>
      <c r="B24" s="1" t="s">
        <v>10</v>
      </c>
      <c r="C24" s="1" t="s">
        <v>11</v>
      </c>
      <c r="D24" s="14">
        <f>4.61/1000</f>
        <v>4.6100000000000004E-3</v>
      </c>
      <c r="E24" s="10"/>
      <c r="F24" s="10">
        <f t="shared" si="13"/>
        <v>0</v>
      </c>
      <c r="G24" s="10"/>
      <c r="H24" s="10">
        <f t="shared" si="14"/>
        <v>0</v>
      </c>
      <c r="I24" s="10">
        <v>13041</v>
      </c>
      <c r="J24" s="10">
        <f t="shared" si="15"/>
        <v>60.119010000000003</v>
      </c>
      <c r="K24" s="10">
        <f t="shared" si="16"/>
        <v>13041</v>
      </c>
      <c r="L24" s="10">
        <f t="shared" si="17"/>
        <v>60.119010000000003</v>
      </c>
    </row>
    <row r="25" spans="1:12" ht="24" customHeight="1" x14ac:dyDescent="0.3">
      <c r="A25" s="1" t="s">
        <v>12</v>
      </c>
      <c r="B25" s="1" t="s">
        <v>10</v>
      </c>
      <c r="C25" s="1" t="s">
        <v>11</v>
      </c>
      <c r="D25" s="14">
        <f>4.61/1000</f>
        <v>4.6100000000000004E-3</v>
      </c>
      <c r="E25" s="10"/>
      <c r="F25" s="10">
        <f t="shared" si="13"/>
        <v>0</v>
      </c>
      <c r="G25" s="10"/>
      <c r="H25" s="10">
        <f t="shared" si="14"/>
        <v>0</v>
      </c>
      <c r="I25" s="10">
        <v>3484</v>
      </c>
      <c r="J25" s="10">
        <f t="shared" si="15"/>
        <v>16.061240000000002</v>
      </c>
      <c r="K25" s="10">
        <f t="shared" si="16"/>
        <v>3484</v>
      </c>
      <c r="L25" s="10">
        <f t="shared" si="17"/>
        <v>16.061240000000002</v>
      </c>
    </row>
    <row r="26" spans="1:12" ht="24" customHeight="1" x14ac:dyDescent="0.3">
      <c r="A26" s="1" t="s">
        <v>13</v>
      </c>
      <c r="B26" s="1"/>
      <c r="C26" s="1" t="s">
        <v>14</v>
      </c>
      <c r="D26" s="1">
        <f>3.65/1000</f>
        <v>3.65E-3</v>
      </c>
      <c r="E26" s="10"/>
      <c r="F26" s="10">
        <f t="shared" si="13"/>
        <v>0</v>
      </c>
      <c r="G26" s="10">
        <v>243490</v>
      </c>
      <c r="H26" s="10">
        <f t="shared" si="14"/>
        <v>888.73850000000004</v>
      </c>
      <c r="I26" s="10"/>
      <c r="J26" s="10">
        <f t="shared" si="15"/>
        <v>0</v>
      </c>
      <c r="K26" s="10">
        <f t="shared" si="16"/>
        <v>243490</v>
      </c>
      <c r="L26" s="10">
        <f t="shared" si="17"/>
        <v>888.73850000000004</v>
      </c>
    </row>
    <row r="27" spans="1:12" ht="24" customHeight="1" x14ac:dyDescent="0.3">
      <c r="A27" s="1" t="s">
        <v>15</v>
      </c>
      <c r="B27" s="1"/>
      <c r="C27" s="1" t="s">
        <v>14</v>
      </c>
      <c r="D27" s="1">
        <f>0.87/1000</f>
        <v>8.7000000000000001E-4</v>
      </c>
      <c r="E27" s="10"/>
      <c r="F27" s="10">
        <f t="shared" si="13"/>
        <v>0</v>
      </c>
      <c r="G27" s="10">
        <v>165545</v>
      </c>
      <c r="H27" s="10">
        <f t="shared" si="14"/>
        <v>144.02414999999999</v>
      </c>
      <c r="I27" s="10"/>
      <c r="J27" s="10">
        <f t="shared" si="15"/>
        <v>0</v>
      </c>
      <c r="K27" s="10">
        <f t="shared" si="16"/>
        <v>165545</v>
      </c>
      <c r="L27" s="10">
        <f t="shared" si="17"/>
        <v>144.02414999999999</v>
      </c>
    </row>
    <row r="28" spans="1:12" ht="24" customHeight="1" x14ac:dyDescent="0.3">
      <c r="A28" s="1" t="s">
        <v>20</v>
      </c>
      <c r="B28" s="1" t="s">
        <v>21</v>
      </c>
      <c r="C28" s="1" t="s">
        <v>22</v>
      </c>
      <c r="D28" s="1">
        <v>10</v>
      </c>
      <c r="E28" s="10"/>
      <c r="F28" s="10">
        <f t="shared" si="13"/>
        <v>0</v>
      </c>
      <c r="G28" s="10"/>
      <c r="H28" s="10">
        <f t="shared" si="14"/>
        <v>0</v>
      </c>
      <c r="I28" s="10">
        <f>SUM(H21:H27)</f>
        <v>1289.1247499999999</v>
      </c>
      <c r="J28" s="15">
        <f>$D28%*I28</f>
        <v>128.912475</v>
      </c>
      <c r="K28" s="10">
        <f t="shared" si="16"/>
        <v>1289.1247499999999</v>
      </c>
      <c r="L28" s="10">
        <f t="shared" si="17"/>
        <v>128.912475</v>
      </c>
    </row>
    <row r="29" spans="1:12" ht="24" customHeight="1" x14ac:dyDescent="0.3">
      <c r="A29" s="7" t="s">
        <v>16</v>
      </c>
      <c r="B29" s="8"/>
      <c r="C29" s="8"/>
      <c r="D29" s="8"/>
      <c r="E29" s="8"/>
      <c r="F29" s="9">
        <f>SUM(F22:F28)</f>
        <v>35.317210000000003</v>
      </c>
      <c r="G29" s="8"/>
      <c r="H29" s="9">
        <f>SUM(H22:H28)</f>
        <v>1289.1247499999999</v>
      </c>
      <c r="I29" s="8"/>
      <c r="J29" s="9">
        <f>SUM(J22:J28)</f>
        <v>205.092725</v>
      </c>
      <c r="K29" s="8"/>
      <c r="L29" s="9">
        <f>SUM(L22:L28)</f>
        <v>1529.5346850000001</v>
      </c>
    </row>
  </sheetData>
  <mergeCells count="8">
    <mergeCell ref="K1:L1"/>
    <mergeCell ref="A1:A2"/>
    <mergeCell ref="B1:B2"/>
    <mergeCell ref="C1:C2"/>
    <mergeCell ref="D1:D2"/>
    <mergeCell ref="E1:F1"/>
    <mergeCell ref="G1:H1"/>
    <mergeCell ref="I1:J1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accessStatisticsExcel표준품셈 일위대가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접속통계</dc:title>
  <dc:creator>user</dc:creator>
  <cp:lastModifiedBy>user</cp:lastModifiedBy>
  <dcterms:created xsi:type="dcterms:W3CDTF">2024-02-19T03:22:34Z</dcterms:created>
  <dcterms:modified xsi:type="dcterms:W3CDTF">2024-02-19T03:22:34Z</dcterms:modified>
</cp:coreProperties>
</file>