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5659\Desktop\4Q 당일\메일, 홈페이지\"/>
    </mc:Choice>
  </mc:AlternateContent>
  <xr:revisionPtr revIDLastSave="0" documentId="13_ncr:1_{CC0E6BAA-4311-4960-96C7-B8D5961094BE}" xr6:coauthVersionLast="36" xr6:coauthVersionMax="36" xr10:uidLastSave="{00000000-0000-0000-0000-000000000000}"/>
  <bookViews>
    <workbookView xWindow="0" yWindow="0" windowWidth="23040" windowHeight="9744" activeTab="5" xr2:uid="{01529CAD-A481-445A-9189-9C028E2DC9D6}"/>
  </bookViews>
  <sheets>
    <sheet name="연결포괄손익계산서" sheetId="1" r:id="rId1"/>
    <sheet name="연결재무상태표" sheetId="9" r:id="rId2"/>
    <sheet name="연결영업비용" sheetId="3" r:id="rId3"/>
    <sheet name="별도포괄손익계산서" sheetId="4" r:id="rId4"/>
    <sheet name="별도재무상태표" sheetId="10" r:id="rId5"/>
    <sheet name="주주환원 정책" sheetId="13" r:id="rId6"/>
    <sheet name="Twitch Timeline" sheetId="11" state="hidden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3" l="1"/>
  <c r="C16" i="13" l="1"/>
  <c r="E6" i="13"/>
  <c r="E7" i="13"/>
  <c r="E8" i="13"/>
  <c r="E9" i="13"/>
  <c r="E5" i="13"/>
  <c r="E4" i="13"/>
  <c r="E17" i="13"/>
  <c r="E13" i="13" l="1"/>
  <c r="D10" i="13" l="1"/>
  <c r="D12" i="13" s="1"/>
  <c r="C10" i="13"/>
  <c r="C12" i="13" s="1"/>
  <c r="C15" i="13" s="1"/>
  <c r="E12" i="13" l="1"/>
  <c r="E15" i="13" s="1"/>
  <c r="DB6" i="4" l="1"/>
  <c r="DC6" i="4" s="1"/>
  <c r="DB7" i="4"/>
  <c r="DC7" i="4" s="1"/>
  <c r="DB8" i="4"/>
  <c r="DC8" i="4" s="1"/>
  <c r="DB9" i="4"/>
  <c r="DC9" i="4" s="1"/>
  <c r="DB10" i="4"/>
  <c r="DC10" i="4" s="1"/>
  <c r="DB11" i="4"/>
  <c r="DC11" i="4" s="1"/>
  <c r="DB12" i="4"/>
  <c r="DC12" i="4" s="1"/>
  <c r="DB13" i="4"/>
  <c r="DC13" i="4" s="1"/>
  <c r="DB14" i="4"/>
  <c r="DC14" i="4" s="1"/>
  <c r="DB15" i="4"/>
  <c r="DC15" i="4" s="1"/>
  <c r="DB16" i="4"/>
  <c r="DC16" i="4" s="1"/>
  <c r="DB18" i="4"/>
  <c r="DB19" i="4"/>
  <c r="DB21" i="4"/>
  <c r="DB22" i="4"/>
  <c r="DB24" i="4"/>
  <c r="DC24" i="4" s="1"/>
  <c r="DB26" i="4"/>
  <c r="DC26" i="4" s="1"/>
  <c r="DB27" i="4"/>
  <c r="DC27" i="4" s="1"/>
  <c r="DB5" i="4"/>
  <c r="DC5" i="4" s="1"/>
  <c r="DA27" i="4"/>
  <c r="DA6" i="4"/>
  <c r="DA7" i="4"/>
  <c r="DA8" i="4"/>
  <c r="DA9" i="4"/>
  <c r="DA10" i="4"/>
  <c r="DA11" i="4"/>
  <c r="DA12" i="4"/>
  <c r="DA13" i="4"/>
  <c r="DA14" i="4"/>
  <c r="DA15" i="4"/>
  <c r="DA16" i="4"/>
  <c r="DA17" i="4"/>
  <c r="DA18" i="4"/>
  <c r="DA19" i="4"/>
  <c r="DA20" i="4"/>
  <c r="DA21" i="4"/>
  <c r="DA22" i="4"/>
  <c r="DA23" i="4"/>
  <c r="DA24" i="4"/>
  <c r="DA25" i="4"/>
  <c r="DA26" i="4"/>
  <c r="DA5" i="4"/>
  <c r="CZ27" i="4"/>
  <c r="CZ6" i="4"/>
  <c r="CZ7" i="4"/>
  <c r="CZ8" i="4"/>
  <c r="CZ9" i="4"/>
  <c r="CZ10" i="4"/>
  <c r="CZ11" i="4"/>
  <c r="CZ12" i="4"/>
  <c r="CZ13" i="4"/>
  <c r="CZ14" i="4"/>
  <c r="CZ15" i="4"/>
  <c r="CZ16" i="4"/>
  <c r="CZ17" i="4"/>
  <c r="CZ18" i="4"/>
  <c r="CZ19" i="4"/>
  <c r="CZ20" i="4"/>
  <c r="CZ21" i="4"/>
  <c r="CZ22" i="4"/>
  <c r="CZ23" i="4"/>
  <c r="CZ24" i="4"/>
  <c r="CZ25" i="4"/>
  <c r="CZ26" i="4"/>
  <c r="CZ5" i="4"/>
  <c r="AG26" i="9"/>
  <c r="AE47" i="10" l="1"/>
  <c r="AE31" i="10"/>
  <c r="AE18" i="10"/>
  <c r="AE40" i="10" l="1"/>
  <c r="AE24" i="10"/>
  <c r="AE5" i="10"/>
  <c r="AE15" i="10" l="1"/>
  <c r="AE4" i="10" s="1"/>
  <c r="AD5" i="10"/>
  <c r="AD15" i="10"/>
  <c r="AD30" i="10"/>
  <c r="AD53" i="10" s="1"/>
  <c r="AE30" i="10"/>
  <c r="AD4" i="10" l="1"/>
  <c r="AC31" i="10" l="1"/>
  <c r="AC24" i="10"/>
  <c r="AC18" i="10"/>
  <c r="AC15" i="10" s="1"/>
  <c r="Y18" i="10"/>
  <c r="Y15" i="10" s="1"/>
  <c r="Y24" i="10"/>
  <c r="CP20" i="4"/>
  <c r="DB20" i="4" s="1"/>
  <c r="DC20" i="4" s="1"/>
  <c r="CP17" i="4"/>
  <c r="DB17" i="4" s="1"/>
  <c r="DC17" i="4" s="1"/>
  <c r="CP23" i="4" l="1"/>
  <c r="DB23" i="4" s="1"/>
  <c r="DC23" i="4" s="1"/>
  <c r="AB8" i="10"/>
  <c r="CP25" i="4" l="1"/>
  <c r="DB25" i="4" s="1"/>
  <c r="DC25" i="4" s="1"/>
  <c r="AC47" i="10" l="1"/>
  <c r="AC40" i="10"/>
  <c r="AC30" i="10" s="1"/>
  <c r="AC5" i="10"/>
  <c r="CN19" i="4"/>
  <c r="DC19" i="4" s="1"/>
  <c r="CN18" i="4"/>
  <c r="DC18" i="4" s="1"/>
  <c r="CN21" i="4" l="1"/>
  <c r="DC21" i="4" s="1"/>
  <c r="CN22" i="4"/>
  <c r="DC22" i="4" s="1"/>
  <c r="AC53" i="10" l="1"/>
  <c r="AC4" i="10"/>
  <c r="AB18" i="10" l="1"/>
  <c r="AB47" i="10" l="1"/>
  <c r="AB40" i="10"/>
  <c r="AB31" i="10"/>
  <c r="AB24" i="10"/>
  <c r="AB15" i="10" s="1"/>
  <c r="AB12" i="10"/>
  <c r="CH20" i="4"/>
  <c r="CH25" i="4" l="1"/>
  <c r="AB5" i="10"/>
  <c r="AB4" i="10" s="1"/>
  <c r="AB30" i="10"/>
  <c r="AB53" i="10" s="1"/>
  <c r="CH27" i="4" l="1"/>
  <c r="AA47" i="10" l="1"/>
  <c r="Z47" i="10"/>
  <c r="Y47" i="10"/>
  <c r="AA40" i="10"/>
  <c r="Z40" i="10"/>
  <c r="Z30" i="10" s="1"/>
  <c r="Z53" i="10" s="1"/>
  <c r="Y40" i="10"/>
  <c r="Y30" i="10" s="1"/>
  <c r="AA31" i="10"/>
  <c r="Z31" i="10"/>
  <c r="Y31" i="10"/>
  <c r="AA24" i="10"/>
  <c r="Z24" i="10"/>
  <c r="L24" i="10"/>
  <c r="K24" i="10"/>
  <c r="J24" i="10"/>
  <c r="I24" i="10"/>
  <c r="H24" i="10"/>
  <c r="G24" i="10"/>
  <c r="F24" i="10"/>
  <c r="D24" i="10"/>
  <c r="C24" i="10"/>
  <c r="B24" i="10"/>
  <c r="AA18" i="10"/>
  <c r="Z18" i="10"/>
  <c r="L18" i="10"/>
  <c r="K18" i="10"/>
  <c r="J18" i="10"/>
  <c r="AA12" i="10"/>
  <c r="Z12" i="10"/>
  <c r="Y12" i="10"/>
  <c r="L12" i="10"/>
  <c r="K12" i="10"/>
  <c r="J12" i="10"/>
  <c r="I12" i="10"/>
  <c r="H12" i="10"/>
  <c r="G12" i="10"/>
  <c r="F12" i="10"/>
  <c r="D12" i="10"/>
  <c r="C12" i="10"/>
  <c r="B12" i="10"/>
  <c r="AA8" i="10"/>
  <c r="Z8" i="10"/>
  <c r="Y8" i="10"/>
  <c r="L8" i="10"/>
  <c r="K8" i="10"/>
  <c r="J8" i="10"/>
  <c r="Y5" i="10" l="1"/>
  <c r="Y4" i="10" s="1"/>
  <c r="AA5" i="10"/>
  <c r="Z5" i="10"/>
  <c r="Z15" i="10"/>
  <c r="AA15" i="10"/>
  <c r="AA30" i="10"/>
  <c r="AA53" i="10" s="1"/>
  <c r="AA4" i="10"/>
  <c r="Z4" i="10" l="1"/>
  <c r="CE17" i="4" l="1"/>
  <c r="CE20" i="4"/>
  <c r="CE16" i="4" l="1"/>
  <c r="CE23" i="4" l="1"/>
  <c r="BZ5" i="4"/>
  <c r="BN6" i="4"/>
  <c r="BQ6" i="4"/>
  <c r="BT6" i="4"/>
  <c r="BT16" i="4" s="1"/>
  <c r="BW6" i="4"/>
  <c r="CB6" i="4"/>
  <c r="BZ7" i="4"/>
  <c r="BZ8" i="4"/>
  <c r="BZ9" i="4"/>
  <c r="BZ10" i="4"/>
  <c r="BZ11" i="4"/>
  <c r="BZ12" i="4"/>
  <c r="BZ13" i="4"/>
  <c r="BZ14" i="4"/>
  <c r="BZ15" i="4"/>
  <c r="BN17" i="4"/>
  <c r="BQ17" i="4"/>
  <c r="BT17" i="4"/>
  <c r="BW17" i="4"/>
  <c r="CB17" i="4"/>
  <c r="BZ18" i="4"/>
  <c r="BZ19" i="4"/>
  <c r="BN20" i="4"/>
  <c r="BQ20" i="4"/>
  <c r="BT20" i="4"/>
  <c r="BW20" i="4"/>
  <c r="CB20" i="4"/>
  <c r="BZ21" i="4"/>
  <c r="BZ22" i="4"/>
  <c r="BZ24" i="4"/>
  <c r="BZ26" i="4"/>
  <c r="CB16" i="4" l="1"/>
  <c r="BQ16" i="4"/>
  <c r="BQ23" i="4" s="1"/>
  <c r="BN16" i="4"/>
  <c r="BW16" i="4"/>
  <c r="CE25" i="4"/>
  <c r="BT23" i="4"/>
  <c r="BZ6" i="4"/>
  <c r="BZ20" i="4"/>
  <c r="BZ17" i="4"/>
  <c r="CB23" i="4" l="1"/>
  <c r="BN23" i="4"/>
  <c r="BZ16" i="4"/>
  <c r="BW23" i="4"/>
  <c r="BW25" i="4" s="1"/>
  <c r="BQ25" i="4"/>
  <c r="CE27" i="4"/>
  <c r="BT25" i="4"/>
  <c r="CB25" i="4" l="1"/>
  <c r="CB27" i="4" s="1"/>
  <c r="BN25" i="4"/>
  <c r="BZ25" i="4" s="1"/>
  <c r="BZ23" i="4"/>
  <c r="BQ27" i="4"/>
  <c r="BT27" i="4"/>
  <c r="BW27" i="4"/>
  <c r="BN27" i="4" l="1"/>
  <c r="BZ2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아일라_전경희</author>
    <author>콘라드_고동빈</author>
    <author>다비드_박헌희</author>
  </authors>
  <commentList>
    <comment ref="A7" authorId="0" shapeId="0" xr:uid="{00000000-0006-0000-0000-000001000000}">
      <text>
        <r>
          <rPr>
            <sz val="9"/>
            <color indexed="81"/>
            <rFont val="돋움"/>
            <family val="3"/>
            <charset val="129"/>
          </rPr>
          <t>별풍선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 xml:space="preserve">구독
</t>
        </r>
      </text>
    </comment>
    <comment ref="A8" authorId="0" shapeId="0" xr:uid="{00000000-0006-0000-0000-000002000000}">
      <text>
        <r>
          <rPr>
            <sz val="9"/>
            <color indexed="81"/>
            <rFont val="돋움"/>
            <family val="3"/>
            <charset val="129"/>
          </rPr>
          <t>퀵뷰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</text>
    </comment>
    <comment ref="CV10" authorId="1" shapeId="0" xr:uid="{E4B940A4-D1FE-4F00-8676-29F71B1265FC}">
      <text>
        <r>
          <rPr>
            <b/>
            <sz val="9"/>
            <color indexed="81"/>
            <rFont val="돋움"/>
            <family val="3"/>
            <charset val="129"/>
          </rPr>
          <t>콘라드</t>
        </r>
        <r>
          <rPr>
            <b/>
            <sz val="9"/>
            <color indexed="81"/>
            <rFont val="Tahoma"/>
            <family val="2"/>
          </rPr>
          <t>_</t>
        </r>
        <r>
          <rPr>
            <b/>
            <sz val="9"/>
            <color indexed="81"/>
            <rFont val="돋움"/>
            <family val="3"/>
            <charset val="129"/>
          </rPr>
          <t>고동빈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맑은 고딕"/>
            <family val="3"/>
            <charset val="129"/>
            <scheme val="minor"/>
          </rPr>
          <t>광고 매출 내 매출 분류를 재조정하며
 콘텐츠형 및 기타광고 매출이 일부 조정되었습니다.
전체 광고 매출 규모에는 변동사항이 없습니다.</t>
        </r>
      </text>
    </comment>
    <comment ref="A13" authorId="0" shapeId="0" xr:uid="{00000000-0006-0000-0000-000003000000}">
      <text>
        <r>
          <rPr>
            <sz val="9"/>
            <color indexed="81"/>
            <rFont val="돋움"/>
            <family val="3"/>
            <charset val="129"/>
          </rPr>
          <t>프릭스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스폰서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매니지먼트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프리</t>
        </r>
        <r>
          <rPr>
            <sz val="9"/>
            <color indexed="81"/>
            <rFont val="Tahoma"/>
            <family val="2"/>
          </rPr>
          <t>BR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</text>
    </comment>
    <comment ref="A14" authorId="0" shapeId="0" xr:uid="{2C7FB88D-57E0-40F2-A724-93100B58337B}">
      <text>
        <r>
          <rPr>
            <sz val="9"/>
            <color indexed="81"/>
            <rFont val="돋움"/>
            <family val="3"/>
            <charset val="129"/>
          </rPr>
          <t>임대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기타매출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자회사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기타매출</t>
        </r>
        <r>
          <rPr>
            <sz val="9"/>
            <color indexed="81"/>
            <rFont val="Tahoma"/>
            <family val="2"/>
          </rPr>
          <t xml:space="preserve"> + </t>
        </r>
        <r>
          <rPr>
            <sz val="9"/>
            <color indexed="81"/>
            <rFont val="돋움"/>
            <family val="3"/>
            <charset val="129"/>
          </rPr>
          <t>멀티플랫폼</t>
        </r>
      </text>
    </comment>
    <comment ref="B48" authorId="0" shapeId="0" xr:uid="{00000000-0006-0000-0000-000005000000}">
      <text>
        <r>
          <rPr>
            <sz val="9"/>
            <color indexed="81"/>
            <rFont val="Tahoma"/>
            <family val="2"/>
          </rPr>
          <t>1. AFREECATV CO.,LTD(</t>
        </r>
        <r>
          <rPr>
            <sz val="9"/>
            <color indexed="81"/>
            <rFont val="돋움"/>
            <family val="3"/>
            <charset val="129"/>
          </rPr>
          <t>일본</t>
        </r>
        <r>
          <rPr>
            <sz val="9"/>
            <color indexed="81"/>
            <rFont val="Tahoma"/>
            <family val="2"/>
          </rPr>
          <t>)
2. AFREECATV CO., LTD(</t>
        </r>
        <r>
          <rPr>
            <sz val="9"/>
            <color indexed="81"/>
            <rFont val="돋움"/>
            <family val="3"/>
            <charset val="129"/>
          </rPr>
          <t>태국</t>
        </r>
        <r>
          <rPr>
            <sz val="9"/>
            <color indexed="81"/>
            <rFont val="Tahoma"/>
            <family val="2"/>
          </rPr>
          <t>)
3. AFREECATV CO.,LTD(</t>
        </r>
        <r>
          <rPr>
            <sz val="9"/>
            <color indexed="81"/>
            <rFont val="돋움"/>
            <family val="3"/>
            <charset val="129"/>
          </rPr>
          <t>대만</t>
        </r>
        <r>
          <rPr>
            <sz val="9"/>
            <color indexed="81"/>
            <rFont val="Tahoma"/>
            <family val="2"/>
          </rPr>
          <t>)
4. AFREECA TV CO..LTD(</t>
        </r>
        <r>
          <rPr>
            <sz val="9"/>
            <color indexed="81"/>
            <rFont val="돋움"/>
            <family val="3"/>
            <charset val="129"/>
          </rPr>
          <t>미국</t>
        </r>
        <r>
          <rPr>
            <sz val="9"/>
            <color indexed="81"/>
            <rFont val="Tahoma"/>
            <family val="2"/>
          </rPr>
          <t xml:space="preserve">)
5.  </t>
        </r>
        <r>
          <rPr>
            <sz val="9"/>
            <color indexed="81"/>
            <rFont val="돋움"/>
            <family val="3"/>
            <charset val="129"/>
          </rPr>
          <t xml:space="preserve">㈜프리캡
</t>
        </r>
        <r>
          <rPr>
            <sz val="9"/>
            <color indexed="81"/>
            <rFont val="Tahoma"/>
            <family val="2"/>
          </rPr>
          <t xml:space="preserve">6. </t>
        </r>
        <r>
          <rPr>
            <sz val="9"/>
            <color indexed="81"/>
            <rFont val="돋움"/>
            <family val="3"/>
            <charset val="129"/>
          </rPr>
          <t xml:space="preserve">㈜프릭
</t>
        </r>
        <r>
          <rPr>
            <sz val="9"/>
            <color indexed="81"/>
            <rFont val="Tahoma"/>
            <family val="2"/>
          </rPr>
          <t xml:space="preserve">7. </t>
        </r>
        <r>
          <rPr>
            <sz val="9"/>
            <color indexed="81"/>
            <rFont val="돋움"/>
            <family val="3"/>
            <charset val="129"/>
          </rPr>
          <t>㈜블루윈드</t>
        </r>
      </text>
    </comment>
    <comment ref="C48" authorId="0" shapeId="0" xr:uid="{00000000-0006-0000-0000-000006000000}">
      <text>
        <r>
          <rPr>
            <sz val="9"/>
            <color indexed="81"/>
            <rFont val="Tahoma"/>
            <family val="2"/>
          </rPr>
          <t>1. AFREECATV CO.,LTD(</t>
        </r>
        <r>
          <rPr>
            <sz val="9"/>
            <color indexed="81"/>
            <rFont val="돋움"/>
            <family val="3"/>
            <charset val="129"/>
          </rPr>
          <t>일본</t>
        </r>
        <r>
          <rPr>
            <sz val="9"/>
            <color indexed="81"/>
            <rFont val="Tahoma"/>
            <family val="2"/>
          </rPr>
          <t>)
2. AFREECATV CO., LTD(</t>
        </r>
        <r>
          <rPr>
            <sz val="9"/>
            <color indexed="81"/>
            <rFont val="돋움"/>
            <family val="3"/>
            <charset val="129"/>
          </rPr>
          <t>태국</t>
        </r>
        <r>
          <rPr>
            <sz val="9"/>
            <color indexed="81"/>
            <rFont val="Tahoma"/>
            <family val="2"/>
          </rPr>
          <t>)
3. AFREECATV CO.,LTD(</t>
        </r>
        <r>
          <rPr>
            <sz val="9"/>
            <color indexed="81"/>
            <rFont val="돋움"/>
            <family val="3"/>
            <charset val="129"/>
          </rPr>
          <t>대만</t>
        </r>
        <r>
          <rPr>
            <sz val="9"/>
            <color indexed="81"/>
            <rFont val="Tahoma"/>
            <family val="2"/>
          </rPr>
          <t>)
4. AFREECA TV CO..LTD(</t>
        </r>
        <r>
          <rPr>
            <sz val="9"/>
            <color indexed="81"/>
            <rFont val="돋움"/>
            <family val="3"/>
            <charset val="129"/>
          </rPr>
          <t>미국</t>
        </r>
        <r>
          <rPr>
            <sz val="9"/>
            <color indexed="81"/>
            <rFont val="Tahoma"/>
            <family val="2"/>
          </rPr>
          <t xml:space="preserve">)
5.  </t>
        </r>
        <r>
          <rPr>
            <sz val="9"/>
            <color indexed="81"/>
            <rFont val="돋움"/>
            <family val="3"/>
            <charset val="129"/>
          </rPr>
          <t>㈜프리캡</t>
        </r>
        <r>
          <rPr>
            <sz val="9"/>
            <color indexed="81"/>
            <rFont val="Tahoma"/>
            <family val="2"/>
          </rPr>
          <t xml:space="preserve">
6. </t>
        </r>
        <r>
          <rPr>
            <sz val="9"/>
            <color indexed="81"/>
            <rFont val="돋움"/>
            <family val="3"/>
            <charset val="129"/>
          </rPr>
          <t xml:space="preserve">㈜프릭
</t>
        </r>
        <r>
          <rPr>
            <sz val="9"/>
            <color indexed="81"/>
            <rFont val="Tahoma"/>
            <family val="2"/>
          </rPr>
          <t xml:space="preserve">7. </t>
        </r>
        <r>
          <rPr>
            <sz val="9"/>
            <color indexed="81"/>
            <rFont val="돋움"/>
            <family val="3"/>
            <charset val="129"/>
          </rPr>
          <t>㈜블루윈드</t>
        </r>
      </text>
    </comment>
    <comment ref="E48" authorId="0" shapeId="0" xr:uid="{00000000-0006-0000-0000-000007000000}">
      <text>
        <r>
          <rPr>
            <sz val="9"/>
            <color indexed="81"/>
            <rFont val="Tahoma"/>
            <family val="2"/>
          </rPr>
          <t>1. AFREECATV CO.,LTD(</t>
        </r>
        <r>
          <rPr>
            <sz val="9"/>
            <color indexed="81"/>
            <rFont val="돋움"/>
            <family val="3"/>
            <charset val="129"/>
          </rPr>
          <t>일본</t>
        </r>
        <r>
          <rPr>
            <sz val="9"/>
            <color indexed="81"/>
            <rFont val="Tahoma"/>
            <family val="2"/>
          </rPr>
          <t>)
2. AFREECATV CO., LTD(</t>
        </r>
        <r>
          <rPr>
            <sz val="9"/>
            <color indexed="81"/>
            <rFont val="돋움"/>
            <family val="3"/>
            <charset val="129"/>
          </rPr>
          <t>태국</t>
        </r>
        <r>
          <rPr>
            <sz val="9"/>
            <color indexed="81"/>
            <rFont val="Tahoma"/>
            <family val="2"/>
          </rPr>
          <t>)
3. AFREECATV CO.,LTD(</t>
        </r>
        <r>
          <rPr>
            <sz val="9"/>
            <color indexed="81"/>
            <rFont val="돋움"/>
            <family val="3"/>
            <charset val="129"/>
          </rPr>
          <t>대만</t>
        </r>
        <r>
          <rPr>
            <sz val="9"/>
            <color indexed="81"/>
            <rFont val="Tahoma"/>
            <family val="2"/>
          </rPr>
          <t>)
4. AFREECA TV CO..LTD(</t>
        </r>
        <r>
          <rPr>
            <sz val="9"/>
            <color indexed="81"/>
            <rFont val="돋움"/>
            <family val="3"/>
            <charset val="129"/>
          </rPr>
          <t>미국</t>
        </r>
        <r>
          <rPr>
            <sz val="9"/>
            <color indexed="81"/>
            <rFont val="Tahoma"/>
            <family val="2"/>
          </rPr>
          <t>)
5. AFREECATV CO.,LTD(</t>
        </r>
        <r>
          <rPr>
            <sz val="9"/>
            <color indexed="81"/>
            <rFont val="돋움"/>
            <family val="3"/>
            <charset val="129"/>
          </rPr>
          <t>홍콩</t>
        </r>
        <r>
          <rPr>
            <sz val="9"/>
            <color indexed="81"/>
            <rFont val="Tahoma"/>
            <family val="2"/>
          </rPr>
          <t xml:space="preserve">)
6. </t>
        </r>
        <r>
          <rPr>
            <sz val="9"/>
            <color indexed="81"/>
            <rFont val="돋움"/>
            <family val="3"/>
            <charset val="129"/>
          </rPr>
          <t xml:space="preserve">㈜프리캡
</t>
        </r>
        <r>
          <rPr>
            <sz val="9"/>
            <color indexed="81"/>
            <rFont val="Tahoma"/>
            <family val="2"/>
          </rPr>
          <t xml:space="preserve">7. </t>
        </r>
        <r>
          <rPr>
            <sz val="9"/>
            <color indexed="81"/>
            <rFont val="돋움"/>
            <family val="3"/>
            <charset val="129"/>
          </rPr>
          <t xml:space="preserve">㈜프릭
</t>
        </r>
        <r>
          <rPr>
            <sz val="9"/>
            <color indexed="81"/>
            <rFont val="Tahoma"/>
            <family val="2"/>
          </rPr>
          <t xml:space="preserve">8. </t>
        </r>
        <r>
          <rPr>
            <sz val="9"/>
            <color indexed="81"/>
            <rFont val="돋움"/>
            <family val="3"/>
            <charset val="129"/>
          </rPr>
          <t>㈜블루윈드</t>
        </r>
      </text>
    </comment>
    <comment ref="G48" authorId="0" shapeId="0" xr:uid="{00000000-0006-0000-0000-000008000000}">
      <text>
        <r>
          <rPr>
            <sz val="9"/>
            <color indexed="81"/>
            <rFont val="Tahoma"/>
            <family val="2"/>
          </rPr>
          <t>1. AFREECATV CO.,LTD(</t>
        </r>
        <r>
          <rPr>
            <sz val="9"/>
            <color indexed="81"/>
            <rFont val="돋움"/>
            <family val="3"/>
            <charset val="129"/>
          </rPr>
          <t>일본</t>
        </r>
        <r>
          <rPr>
            <sz val="9"/>
            <color indexed="81"/>
            <rFont val="Tahoma"/>
            <family val="2"/>
          </rPr>
          <t>)
2. AFREECATV CO., LTD(</t>
        </r>
        <r>
          <rPr>
            <sz val="9"/>
            <color indexed="81"/>
            <rFont val="돋움"/>
            <family val="3"/>
            <charset val="129"/>
          </rPr>
          <t>태국</t>
        </r>
        <r>
          <rPr>
            <sz val="9"/>
            <color indexed="81"/>
            <rFont val="Tahoma"/>
            <family val="2"/>
          </rPr>
          <t>)
3. AFREECATV CO.,LTD(</t>
        </r>
        <r>
          <rPr>
            <sz val="9"/>
            <color indexed="81"/>
            <rFont val="돋움"/>
            <family val="3"/>
            <charset val="129"/>
          </rPr>
          <t>대만</t>
        </r>
        <r>
          <rPr>
            <sz val="9"/>
            <color indexed="81"/>
            <rFont val="Tahoma"/>
            <family val="2"/>
          </rPr>
          <t>)
4. AFREECA TV CO..LTD(</t>
        </r>
        <r>
          <rPr>
            <sz val="9"/>
            <color indexed="81"/>
            <rFont val="돋움"/>
            <family val="3"/>
            <charset val="129"/>
          </rPr>
          <t>미국</t>
        </r>
        <r>
          <rPr>
            <sz val="9"/>
            <color indexed="81"/>
            <rFont val="Tahoma"/>
            <family val="2"/>
          </rPr>
          <t>)
5. AFREECATV CO.,LTD(</t>
        </r>
        <r>
          <rPr>
            <sz val="9"/>
            <color indexed="81"/>
            <rFont val="돋움"/>
            <family val="3"/>
            <charset val="129"/>
          </rPr>
          <t>홍콩</t>
        </r>
        <r>
          <rPr>
            <sz val="9"/>
            <color indexed="81"/>
            <rFont val="Tahoma"/>
            <family val="2"/>
          </rPr>
          <t xml:space="preserve">)
6. </t>
        </r>
        <r>
          <rPr>
            <sz val="9"/>
            <color indexed="81"/>
            <rFont val="돋움"/>
            <family val="3"/>
            <charset val="129"/>
          </rPr>
          <t xml:space="preserve">㈜프리캡
</t>
        </r>
        <r>
          <rPr>
            <sz val="9"/>
            <color indexed="81"/>
            <rFont val="Tahoma"/>
            <family val="2"/>
          </rPr>
          <t xml:space="preserve">7. </t>
        </r>
        <r>
          <rPr>
            <sz val="9"/>
            <color indexed="81"/>
            <rFont val="돋움"/>
            <family val="3"/>
            <charset val="129"/>
          </rPr>
          <t xml:space="preserve">㈜프릭
</t>
        </r>
        <r>
          <rPr>
            <sz val="9"/>
            <color indexed="81"/>
            <rFont val="Tahoma"/>
            <family val="2"/>
          </rPr>
          <t xml:space="preserve">8. </t>
        </r>
        <r>
          <rPr>
            <sz val="9"/>
            <color indexed="81"/>
            <rFont val="돋움"/>
            <family val="3"/>
            <charset val="129"/>
          </rPr>
          <t>㈜블루윈드</t>
        </r>
      </text>
    </comment>
    <comment ref="J48" authorId="0" shapeId="0" xr:uid="{00000000-0006-0000-0000-000009000000}">
      <text>
        <r>
          <rPr>
            <b/>
            <sz val="9"/>
            <color indexed="81"/>
            <rFont val="돋움"/>
            <family val="3"/>
            <charset val="129"/>
          </rPr>
          <t>아일라</t>
        </r>
        <r>
          <rPr>
            <b/>
            <sz val="9"/>
            <color indexed="81"/>
            <rFont val="Tahoma"/>
            <family val="2"/>
          </rPr>
          <t>_</t>
        </r>
        <r>
          <rPr>
            <b/>
            <sz val="9"/>
            <color indexed="81"/>
            <rFont val="돋움"/>
            <family val="3"/>
            <charset val="129"/>
          </rPr>
          <t>전경희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1. AFREECATV CO.,LTD(</t>
        </r>
        <r>
          <rPr>
            <sz val="9"/>
            <color indexed="81"/>
            <rFont val="돋움"/>
            <family val="3"/>
            <charset val="129"/>
          </rPr>
          <t>일본</t>
        </r>
        <r>
          <rPr>
            <sz val="9"/>
            <color indexed="81"/>
            <rFont val="Tahoma"/>
            <family val="2"/>
          </rPr>
          <t>)
2. AFREECATV CO., LTD(</t>
        </r>
        <r>
          <rPr>
            <sz val="9"/>
            <color indexed="81"/>
            <rFont val="돋움"/>
            <family val="3"/>
            <charset val="129"/>
          </rPr>
          <t>태국</t>
        </r>
        <r>
          <rPr>
            <sz val="9"/>
            <color indexed="81"/>
            <rFont val="Tahoma"/>
            <family val="2"/>
          </rPr>
          <t>)
3. AFREECATV CO.,LTD(</t>
        </r>
        <r>
          <rPr>
            <sz val="9"/>
            <color indexed="81"/>
            <rFont val="돋움"/>
            <family val="3"/>
            <charset val="129"/>
          </rPr>
          <t>대만</t>
        </r>
        <r>
          <rPr>
            <sz val="9"/>
            <color indexed="81"/>
            <rFont val="Tahoma"/>
            <family val="2"/>
          </rPr>
          <t>)
4. AFREECA TV CO..LTD(</t>
        </r>
        <r>
          <rPr>
            <sz val="9"/>
            <color indexed="81"/>
            <rFont val="돋움"/>
            <family val="3"/>
            <charset val="129"/>
          </rPr>
          <t>미국</t>
        </r>
        <r>
          <rPr>
            <sz val="9"/>
            <color indexed="81"/>
            <rFont val="Tahoma"/>
            <family val="2"/>
          </rPr>
          <t>)
5. AFREECATV CO.,LTD(</t>
        </r>
        <r>
          <rPr>
            <sz val="9"/>
            <color indexed="81"/>
            <rFont val="돋움"/>
            <family val="3"/>
            <charset val="129"/>
          </rPr>
          <t>홍콩</t>
        </r>
        <r>
          <rPr>
            <sz val="9"/>
            <color indexed="81"/>
            <rFont val="Tahoma"/>
            <family val="2"/>
          </rPr>
          <t xml:space="preserve">)
6. </t>
        </r>
        <r>
          <rPr>
            <sz val="9"/>
            <color indexed="81"/>
            <rFont val="돋움"/>
            <family val="3"/>
            <charset val="129"/>
          </rPr>
          <t xml:space="preserve">㈜프리캡
</t>
        </r>
        <r>
          <rPr>
            <sz val="9"/>
            <color indexed="81"/>
            <rFont val="Tahoma"/>
            <family val="2"/>
          </rPr>
          <t xml:space="preserve">7. </t>
        </r>
        <r>
          <rPr>
            <sz val="9"/>
            <color indexed="81"/>
            <rFont val="돋움"/>
            <family val="3"/>
            <charset val="129"/>
          </rPr>
          <t xml:space="preserve">㈜프릭
</t>
        </r>
        <r>
          <rPr>
            <sz val="9"/>
            <color indexed="81"/>
            <rFont val="Tahoma"/>
            <family val="2"/>
          </rPr>
          <t xml:space="preserve">8. </t>
        </r>
        <r>
          <rPr>
            <sz val="9"/>
            <color indexed="81"/>
            <rFont val="돋움"/>
            <family val="3"/>
            <charset val="129"/>
          </rPr>
          <t>㈜블루윈드</t>
        </r>
      </text>
    </comment>
    <comment ref="M48" authorId="0" shapeId="0" xr:uid="{00000000-0006-0000-0000-00000A000000}">
      <text>
        <r>
          <rPr>
            <b/>
            <sz val="9"/>
            <color indexed="81"/>
            <rFont val="돋움"/>
            <family val="3"/>
            <charset val="129"/>
          </rPr>
          <t>아일라</t>
        </r>
        <r>
          <rPr>
            <b/>
            <sz val="9"/>
            <color indexed="81"/>
            <rFont val="Tahoma"/>
            <family val="2"/>
          </rPr>
          <t>_</t>
        </r>
        <r>
          <rPr>
            <b/>
            <sz val="9"/>
            <color indexed="81"/>
            <rFont val="돋움"/>
            <family val="3"/>
            <charset val="129"/>
          </rPr>
          <t>전경희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1. AFREECATV CO.,LTD(</t>
        </r>
        <r>
          <rPr>
            <sz val="9"/>
            <color indexed="81"/>
            <rFont val="돋움"/>
            <family val="3"/>
            <charset val="129"/>
          </rPr>
          <t>일본</t>
        </r>
        <r>
          <rPr>
            <sz val="9"/>
            <color indexed="81"/>
            <rFont val="Tahoma"/>
            <family val="2"/>
          </rPr>
          <t>)
2. AFREECATV CO., LTD(</t>
        </r>
        <r>
          <rPr>
            <sz val="9"/>
            <color indexed="81"/>
            <rFont val="돋움"/>
            <family val="3"/>
            <charset val="129"/>
          </rPr>
          <t>태국</t>
        </r>
        <r>
          <rPr>
            <sz val="9"/>
            <color indexed="81"/>
            <rFont val="Tahoma"/>
            <family val="2"/>
          </rPr>
          <t>)
3. AFREECATV CO.,LTD(</t>
        </r>
        <r>
          <rPr>
            <sz val="9"/>
            <color indexed="81"/>
            <rFont val="돋움"/>
            <family val="3"/>
            <charset val="129"/>
          </rPr>
          <t>대만</t>
        </r>
        <r>
          <rPr>
            <sz val="9"/>
            <color indexed="81"/>
            <rFont val="Tahoma"/>
            <family val="2"/>
          </rPr>
          <t>)
4. AFREECA TV CO..LTD(</t>
        </r>
        <r>
          <rPr>
            <sz val="9"/>
            <color indexed="81"/>
            <rFont val="돋움"/>
            <family val="3"/>
            <charset val="129"/>
          </rPr>
          <t>미국</t>
        </r>
        <r>
          <rPr>
            <sz val="9"/>
            <color indexed="81"/>
            <rFont val="Tahoma"/>
            <family val="2"/>
          </rPr>
          <t>)
5. AFREECATV CO.,LTD(</t>
        </r>
        <r>
          <rPr>
            <sz val="9"/>
            <color indexed="81"/>
            <rFont val="돋움"/>
            <family val="3"/>
            <charset val="129"/>
          </rPr>
          <t>홍콩</t>
        </r>
        <r>
          <rPr>
            <sz val="9"/>
            <color indexed="81"/>
            <rFont val="Tahoma"/>
            <family val="2"/>
          </rPr>
          <t xml:space="preserve">)
6. </t>
        </r>
        <r>
          <rPr>
            <sz val="9"/>
            <color indexed="81"/>
            <rFont val="돋움"/>
            <family val="3"/>
            <charset val="129"/>
          </rPr>
          <t xml:space="preserve">㈜프리캡
</t>
        </r>
        <r>
          <rPr>
            <sz val="9"/>
            <color indexed="81"/>
            <rFont val="Tahoma"/>
            <family val="2"/>
          </rPr>
          <t xml:space="preserve">7. </t>
        </r>
        <r>
          <rPr>
            <sz val="9"/>
            <color indexed="81"/>
            <rFont val="돋움"/>
            <family val="3"/>
            <charset val="129"/>
          </rPr>
          <t>㈜프릭</t>
        </r>
        <r>
          <rPr>
            <sz val="9"/>
            <color indexed="81"/>
            <rFont val="돋움"/>
            <family val="3"/>
            <charset val="129"/>
          </rPr>
          <t xml:space="preserve">
㈜블루윈드</t>
        </r>
        <r>
          <rPr>
            <sz val="9"/>
            <color indexed="81"/>
            <rFont val="Tahoma"/>
            <family val="2"/>
          </rPr>
          <t xml:space="preserve"> 4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청산하여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종속기업에서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제외</t>
        </r>
        <r>
          <rPr>
            <sz val="9"/>
            <color indexed="81"/>
            <rFont val="Tahoma"/>
            <family val="2"/>
          </rPr>
          <t>.</t>
        </r>
      </text>
    </comment>
    <comment ref="P48" authorId="0" shapeId="0" xr:uid="{00000000-0006-0000-0000-00000B000000}">
      <text>
        <r>
          <rPr>
            <b/>
            <sz val="9"/>
            <color indexed="81"/>
            <rFont val="돋움"/>
            <family val="3"/>
            <charset val="129"/>
          </rPr>
          <t>아일라</t>
        </r>
        <r>
          <rPr>
            <b/>
            <sz val="9"/>
            <color indexed="81"/>
            <rFont val="Tahoma"/>
            <family val="2"/>
          </rPr>
          <t>_</t>
        </r>
        <r>
          <rPr>
            <b/>
            <sz val="9"/>
            <color indexed="81"/>
            <rFont val="돋움"/>
            <family val="3"/>
            <charset val="129"/>
          </rPr>
          <t>전경희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1. AFREECATV CO.,LTD(</t>
        </r>
        <r>
          <rPr>
            <sz val="9"/>
            <color indexed="81"/>
            <rFont val="돋움"/>
            <family val="3"/>
            <charset val="129"/>
          </rPr>
          <t>일본</t>
        </r>
        <r>
          <rPr>
            <sz val="9"/>
            <color indexed="81"/>
            <rFont val="Tahoma"/>
            <family val="2"/>
          </rPr>
          <t>)
2. AFREECATV CO., LTD(</t>
        </r>
        <r>
          <rPr>
            <sz val="9"/>
            <color indexed="81"/>
            <rFont val="돋움"/>
            <family val="3"/>
            <charset val="129"/>
          </rPr>
          <t>태국</t>
        </r>
        <r>
          <rPr>
            <sz val="9"/>
            <color indexed="81"/>
            <rFont val="Tahoma"/>
            <family val="2"/>
          </rPr>
          <t>)
3. AFREECATV CO.,LTD(</t>
        </r>
        <r>
          <rPr>
            <sz val="9"/>
            <color indexed="81"/>
            <rFont val="돋움"/>
            <family val="3"/>
            <charset val="129"/>
          </rPr>
          <t>대만</t>
        </r>
        <r>
          <rPr>
            <sz val="9"/>
            <color indexed="81"/>
            <rFont val="Tahoma"/>
            <family val="2"/>
          </rPr>
          <t>)
4. AFREECA TV CO..LTD(</t>
        </r>
        <r>
          <rPr>
            <sz val="9"/>
            <color indexed="81"/>
            <rFont val="돋움"/>
            <family val="3"/>
            <charset val="129"/>
          </rPr>
          <t>미국</t>
        </r>
        <r>
          <rPr>
            <sz val="9"/>
            <color indexed="81"/>
            <rFont val="Tahoma"/>
            <family val="2"/>
          </rPr>
          <t>)
5. AFREECATV CO.,LTD(</t>
        </r>
        <r>
          <rPr>
            <sz val="9"/>
            <color indexed="81"/>
            <rFont val="돋움"/>
            <family val="3"/>
            <charset val="129"/>
          </rPr>
          <t>홍콩</t>
        </r>
        <r>
          <rPr>
            <sz val="9"/>
            <color indexed="81"/>
            <rFont val="Tahoma"/>
            <family val="2"/>
          </rPr>
          <t xml:space="preserve">)
6. </t>
        </r>
        <r>
          <rPr>
            <sz val="9"/>
            <color indexed="81"/>
            <rFont val="돋움"/>
            <family val="3"/>
            <charset val="129"/>
          </rPr>
          <t xml:space="preserve">㈜프리캡
</t>
        </r>
        <r>
          <rPr>
            <sz val="9"/>
            <color indexed="81"/>
            <rFont val="Tahoma"/>
            <family val="2"/>
          </rPr>
          <t xml:space="preserve">7. </t>
        </r>
        <r>
          <rPr>
            <sz val="9"/>
            <color indexed="81"/>
            <rFont val="돋움"/>
            <family val="3"/>
            <charset val="129"/>
          </rPr>
          <t xml:space="preserve">㈜아프리카프릭스
</t>
        </r>
        <r>
          <rPr>
            <sz val="9"/>
            <color indexed="81"/>
            <rFont val="Tahoma"/>
            <family val="2"/>
          </rPr>
          <t xml:space="preserve">8. </t>
        </r>
        <r>
          <rPr>
            <sz val="9"/>
            <color indexed="81"/>
            <rFont val="돋움"/>
            <family val="3"/>
            <charset val="129"/>
          </rPr>
          <t>㈜프릭</t>
        </r>
      </text>
    </comment>
    <comment ref="S48" authorId="0" shapeId="0" xr:uid="{00000000-0006-0000-0000-00000C000000}">
      <text>
        <r>
          <rPr>
            <b/>
            <sz val="9"/>
            <color indexed="81"/>
            <rFont val="돋움"/>
            <family val="3"/>
            <charset val="129"/>
          </rPr>
          <t>아일라</t>
        </r>
        <r>
          <rPr>
            <b/>
            <sz val="9"/>
            <color indexed="81"/>
            <rFont val="Tahoma"/>
            <family val="2"/>
          </rPr>
          <t>_</t>
        </r>
        <r>
          <rPr>
            <b/>
            <sz val="9"/>
            <color indexed="81"/>
            <rFont val="돋움"/>
            <family val="3"/>
            <charset val="129"/>
          </rPr>
          <t>전경희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1. AFREECATV CO.,LTD(</t>
        </r>
        <r>
          <rPr>
            <sz val="9"/>
            <color indexed="81"/>
            <rFont val="돋움"/>
            <family val="3"/>
            <charset val="129"/>
          </rPr>
          <t>일본</t>
        </r>
        <r>
          <rPr>
            <sz val="9"/>
            <color indexed="81"/>
            <rFont val="Tahoma"/>
            <family val="2"/>
          </rPr>
          <t>)
2. AFREECATV CO., LTD(</t>
        </r>
        <r>
          <rPr>
            <sz val="9"/>
            <color indexed="81"/>
            <rFont val="돋움"/>
            <family val="3"/>
            <charset val="129"/>
          </rPr>
          <t>태국</t>
        </r>
        <r>
          <rPr>
            <sz val="9"/>
            <color indexed="81"/>
            <rFont val="Tahoma"/>
            <family val="2"/>
          </rPr>
          <t>)
3. AFREECATV CO.,LTD(</t>
        </r>
        <r>
          <rPr>
            <sz val="9"/>
            <color indexed="81"/>
            <rFont val="돋움"/>
            <family val="3"/>
            <charset val="129"/>
          </rPr>
          <t>대만</t>
        </r>
        <r>
          <rPr>
            <sz val="9"/>
            <color indexed="81"/>
            <rFont val="Tahoma"/>
            <family val="2"/>
          </rPr>
          <t>)
4. AFREECA TV CO..LTD(</t>
        </r>
        <r>
          <rPr>
            <sz val="9"/>
            <color indexed="81"/>
            <rFont val="돋움"/>
            <family val="3"/>
            <charset val="129"/>
          </rPr>
          <t>미국</t>
        </r>
        <r>
          <rPr>
            <sz val="9"/>
            <color indexed="81"/>
            <rFont val="Tahoma"/>
            <family val="2"/>
          </rPr>
          <t>)
5. AFREECATV CO.,LTD(</t>
        </r>
        <r>
          <rPr>
            <sz val="9"/>
            <color indexed="81"/>
            <rFont val="돋움"/>
            <family val="3"/>
            <charset val="129"/>
          </rPr>
          <t>홍콩</t>
        </r>
        <r>
          <rPr>
            <sz val="9"/>
            <color indexed="81"/>
            <rFont val="Tahoma"/>
            <family val="2"/>
          </rPr>
          <t xml:space="preserve">)
6. </t>
        </r>
        <r>
          <rPr>
            <sz val="9"/>
            <color indexed="81"/>
            <rFont val="돋움"/>
            <family val="3"/>
            <charset val="129"/>
          </rPr>
          <t xml:space="preserve">㈜프리캡
</t>
        </r>
        <r>
          <rPr>
            <sz val="9"/>
            <color indexed="81"/>
            <rFont val="Tahoma"/>
            <family val="2"/>
          </rPr>
          <t xml:space="preserve">7. </t>
        </r>
        <r>
          <rPr>
            <sz val="9"/>
            <color indexed="81"/>
            <rFont val="돋움"/>
            <family val="3"/>
            <charset val="129"/>
          </rPr>
          <t xml:space="preserve">㈜아프리카프릭스
</t>
        </r>
        <r>
          <rPr>
            <sz val="9"/>
            <color indexed="81"/>
            <rFont val="Tahoma"/>
            <family val="2"/>
          </rPr>
          <t xml:space="preserve">8. </t>
        </r>
        <r>
          <rPr>
            <sz val="9"/>
            <color indexed="81"/>
            <rFont val="돋움"/>
            <family val="3"/>
            <charset val="129"/>
          </rPr>
          <t>㈜프릭</t>
        </r>
      </text>
    </comment>
    <comment ref="X48" authorId="0" shapeId="0" xr:uid="{00000000-0006-0000-0000-00000D000000}">
      <text>
        <r>
          <rPr>
            <b/>
            <sz val="9"/>
            <color indexed="81"/>
            <rFont val="돋움"/>
            <family val="3"/>
            <charset val="129"/>
          </rPr>
          <t>아일라</t>
        </r>
        <r>
          <rPr>
            <b/>
            <sz val="9"/>
            <color indexed="81"/>
            <rFont val="Tahoma"/>
            <family val="2"/>
          </rPr>
          <t>_</t>
        </r>
        <r>
          <rPr>
            <b/>
            <sz val="9"/>
            <color indexed="81"/>
            <rFont val="돋움"/>
            <family val="3"/>
            <charset val="129"/>
          </rPr>
          <t>전경희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1. AFREECATV CO.,LTD(</t>
        </r>
        <r>
          <rPr>
            <sz val="9"/>
            <color indexed="81"/>
            <rFont val="돋움"/>
            <family val="3"/>
            <charset val="129"/>
          </rPr>
          <t>일본</t>
        </r>
        <r>
          <rPr>
            <sz val="9"/>
            <color indexed="81"/>
            <rFont val="Tahoma"/>
            <family val="2"/>
          </rPr>
          <t>)
2. AFREECATV CO., LTD(</t>
        </r>
        <r>
          <rPr>
            <sz val="9"/>
            <color indexed="81"/>
            <rFont val="돋움"/>
            <family val="3"/>
            <charset val="129"/>
          </rPr>
          <t>태국</t>
        </r>
        <r>
          <rPr>
            <sz val="9"/>
            <color indexed="81"/>
            <rFont val="Tahoma"/>
            <family val="2"/>
          </rPr>
          <t>)
3. AFREECATV CO.,LTD(</t>
        </r>
        <r>
          <rPr>
            <sz val="9"/>
            <color indexed="81"/>
            <rFont val="돋움"/>
            <family val="3"/>
            <charset val="129"/>
          </rPr>
          <t>대만</t>
        </r>
        <r>
          <rPr>
            <sz val="9"/>
            <color indexed="81"/>
            <rFont val="Tahoma"/>
            <family val="2"/>
          </rPr>
          <t>)
4. AFREECA TV CO..LTD(</t>
        </r>
        <r>
          <rPr>
            <sz val="9"/>
            <color indexed="81"/>
            <rFont val="돋움"/>
            <family val="3"/>
            <charset val="129"/>
          </rPr>
          <t>미국</t>
        </r>
        <r>
          <rPr>
            <sz val="9"/>
            <color indexed="81"/>
            <rFont val="Tahoma"/>
            <family val="2"/>
          </rPr>
          <t>)
5. AFREECATV CO.,LTD(</t>
        </r>
        <r>
          <rPr>
            <sz val="9"/>
            <color indexed="81"/>
            <rFont val="돋움"/>
            <family val="3"/>
            <charset val="129"/>
          </rPr>
          <t>홍콩</t>
        </r>
        <r>
          <rPr>
            <sz val="9"/>
            <color indexed="81"/>
            <rFont val="Tahoma"/>
            <family val="2"/>
          </rPr>
          <t xml:space="preserve">)
6. </t>
        </r>
        <r>
          <rPr>
            <sz val="9"/>
            <color indexed="81"/>
            <rFont val="돋움"/>
            <family val="3"/>
            <charset val="129"/>
          </rPr>
          <t xml:space="preserve">㈜프리캡
</t>
        </r>
        <r>
          <rPr>
            <sz val="9"/>
            <color indexed="81"/>
            <rFont val="Tahoma"/>
            <family val="2"/>
          </rPr>
          <t xml:space="preserve">7. </t>
        </r>
        <r>
          <rPr>
            <sz val="9"/>
            <color indexed="81"/>
            <rFont val="돋움"/>
            <family val="3"/>
            <charset val="129"/>
          </rPr>
          <t xml:space="preserve">㈜아프리카프릭스
</t>
        </r>
        <r>
          <rPr>
            <sz val="9"/>
            <color indexed="81"/>
            <rFont val="Tahoma"/>
            <family val="2"/>
          </rPr>
          <t xml:space="preserve">8. </t>
        </r>
        <r>
          <rPr>
            <sz val="9"/>
            <color indexed="81"/>
            <rFont val="돋움"/>
            <family val="3"/>
            <charset val="129"/>
          </rPr>
          <t xml:space="preserve">㈜프리콩
</t>
        </r>
        <r>
          <rPr>
            <sz val="9"/>
            <color indexed="81"/>
            <rFont val="Tahoma"/>
            <family val="2"/>
          </rPr>
          <t xml:space="preserve">9. </t>
        </r>
        <r>
          <rPr>
            <sz val="9"/>
            <color indexed="81"/>
            <rFont val="돋움"/>
            <family val="3"/>
            <charset val="129"/>
          </rPr>
          <t>㈜프릭</t>
        </r>
      </text>
    </comment>
    <comment ref="AA48" authorId="0" shapeId="0" xr:uid="{00000000-0006-0000-0000-00000E000000}">
      <text>
        <r>
          <rPr>
            <b/>
            <sz val="9"/>
            <color indexed="81"/>
            <rFont val="돋움"/>
            <family val="3"/>
            <charset val="129"/>
          </rPr>
          <t>아일라</t>
        </r>
        <r>
          <rPr>
            <b/>
            <sz val="9"/>
            <color indexed="81"/>
            <rFont val="Tahoma"/>
            <family val="2"/>
          </rPr>
          <t>_</t>
        </r>
        <r>
          <rPr>
            <b/>
            <sz val="9"/>
            <color indexed="81"/>
            <rFont val="돋움"/>
            <family val="3"/>
            <charset val="129"/>
          </rPr>
          <t>전경희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1. AFREECATV CO.,LTD(</t>
        </r>
        <r>
          <rPr>
            <sz val="9"/>
            <color indexed="81"/>
            <rFont val="돋움"/>
            <family val="3"/>
            <charset val="129"/>
          </rPr>
          <t>일본</t>
        </r>
        <r>
          <rPr>
            <sz val="9"/>
            <color indexed="81"/>
            <rFont val="Tahoma"/>
            <family val="2"/>
          </rPr>
          <t>)
2. AFREECATV CO., LTD(</t>
        </r>
        <r>
          <rPr>
            <sz val="9"/>
            <color indexed="81"/>
            <rFont val="돋움"/>
            <family val="3"/>
            <charset val="129"/>
          </rPr>
          <t>태국</t>
        </r>
        <r>
          <rPr>
            <sz val="9"/>
            <color indexed="81"/>
            <rFont val="Tahoma"/>
            <family val="2"/>
          </rPr>
          <t>)
3. AFREECATV CO.,LTD(</t>
        </r>
        <r>
          <rPr>
            <sz val="9"/>
            <color indexed="81"/>
            <rFont val="돋움"/>
            <family val="3"/>
            <charset val="129"/>
          </rPr>
          <t>대만</t>
        </r>
        <r>
          <rPr>
            <sz val="9"/>
            <color indexed="81"/>
            <rFont val="Tahoma"/>
            <family val="2"/>
          </rPr>
          <t>)
4. AFREECA TV CO..LTD(</t>
        </r>
        <r>
          <rPr>
            <sz val="9"/>
            <color indexed="81"/>
            <rFont val="돋움"/>
            <family val="3"/>
            <charset val="129"/>
          </rPr>
          <t>미국</t>
        </r>
        <r>
          <rPr>
            <sz val="9"/>
            <color indexed="81"/>
            <rFont val="Tahoma"/>
            <family val="2"/>
          </rPr>
          <t>)
5. AFREECATV CO.,LTD(</t>
        </r>
        <r>
          <rPr>
            <sz val="9"/>
            <color indexed="81"/>
            <rFont val="돋움"/>
            <family val="3"/>
            <charset val="129"/>
          </rPr>
          <t>홍콩</t>
        </r>
        <r>
          <rPr>
            <sz val="9"/>
            <color indexed="81"/>
            <rFont val="Tahoma"/>
            <family val="2"/>
          </rPr>
          <t xml:space="preserve">)
6. </t>
        </r>
        <r>
          <rPr>
            <sz val="9"/>
            <color indexed="81"/>
            <rFont val="돋움"/>
            <family val="3"/>
            <charset val="129"/>
          </rPr>
          <t xml:space="preserve">㈜프리캡
</t>
        </r>
        <r>
          <rPr>
            <sz val="9"/>
            <color indexed="81"/>
            <rFont val="Tahoma"/>
            <family val="2"/>
          </rPr>
          <t xml:space="preserve">7. </t>
        </r>
        <r>
          <rPr>
            <sz val="9"/>
            <color indexed="81"/>
            <rFont val="돋움"/>
            <family val="3"/>
            <charset val="129"/>
          </rPr>
          <t xml:space="preserve">㈜아프리카프릭스
</t>
        </r>
        <r>
          <rPr>
            <sz val="9"/>
            <color indexed="81"/>
            <rFont val="Tahoma"/>
            <family val="2"/>
          </rPr>
          <t xml:space="preserve">8. </t>
        </r>
        <r>
          <rPr>
            <sz val="9"/>
            <color indexed="81"/>
            <rFont val="돋움"/>
            <family val="3"/>
            <charset val="129"/>
          </rPr>
          <t xml:space="preserve">㈜프리콩
</t>
        </r>
        <r>
          <rPr>
            <sz val="9"/>
            <color indexed="81"/>
            <rFont val="Tahoma"/>
            <family val="2"/>
          </rPr>
          <t xml:space="preserve">9. </t>
        </r>
        <r>
          <rPr>
            <sz val="9"/>
            <color indexed="81"/>
            <rFont val="돋움"/>
            <family val="3"/>
            <charset val="129"/>
          </rPr>
          <t xml:space="preserve">㈜프릭엔
</t>
        </r>
        <r>
          <rPr>
            <sz val="9"/>
            <color indexed="81"/>
            <rFont val="Tahoma"/>
            <family val="2"/>
          </rPr>
          <t xml:space="preserve">10. </t>
        </r>
        <r>
          <rPr>
            <sz val="9"/>
            <color indexed="81"/>
            <rFont val="돋움"/>
            <family val="3"/>
            <charset val="129"/>
          </rPr>
          <t xml:space="preserve">㈜프릭
</t>
        </r>
      </text>
    </comment>
    <comment ref="AD48" authorId="0" shapeId="0" xr:uid="{00000000-0006-0000-0000-00000F000000}">
      <text>
        <r>
          <rPr>
            <b/>
            <sz val="9"/>
            <color indexed="81"/>
            <rFont val="돋움"/>
            <family val="3"/>
            <charset val="129"/>
          </rPr>
          <t>아일라</t>
        </r>
        <r>
          <rPr>
            <b/>
            <sz val="9"/>
            <color indexed="81"/>
            <rFont val="Tahoma"/>
            <family val="2"/>
          </rPr>
          <t>_</t>
        </r>
        <r>
          <rPr>
            <b/>
            <sz val="9"/>
            <color indexed="81"/>
            <rFont val="돋움"/>
            <family val="3"/>
            <charset val="129"/>
          </rPr>
          <t>전경희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1. AFREECATV CO.,LTD(</t>
        </r>
        <r>
          <rPr>
            <sz val="9"/>
            <color indexed="81"/>
            <rFont val="돋움"/>
            <family val="3"/>
            <charset val="129"/>
          </rPr>
          <t>일본</t>
        </r>
        <r>
          <rPr>
            <sz val="9"/>
            <color indexed="81"/>
            <rFont val="Tahoma"/>
            <family val="2"/>
          </rPr>
          <t>)
2. AFREECATV CO., LTD(</t>
        </r>
        <r>
          <rPr>
            <sz val="9"/>
            <color indexed="81"/>
            <rFont val="돋움"/>
            <family val="3"/>
            <charset val="129"/>
          </rPr>
          <t>태국</t>
        </r>
        <r>
          <rPr>
            <sz val="9"/>
            <color indexed="81"/>
            <rFont val="Tahoma"/>
            <family val="2"/>
          </rPr>
          <t>)
3. AFREECATV CO.,LTD(</t>
        </r>
        <r>
          <rPr>
            <sz val="9"/>
            <color indexed="81"/>
            <rFont val="돋움"/>
            <family val="3"/>
            <charset val="129"/>
          </rPr>
          <t>대만</t>
        </r>
        <r>
          <rPr>
            <sz val="9"/>
            <color indexed="81"/>
            <rFont val="Tahoma"/>
            <family val="2"/>
          </rPr>
          <t>)
4. AFREECA TV CO..LTD(</t>
        </r>
        <r>
          <rPr>
            <sz val="9"/>
            <color indexed="81"/>
            <rFont val="돋움"/>
            <family val="3"/>
            <charset val="129"/>
          </rPr>
          <t>미국</t>
        </r>
        <r>
          <rPr>
            <sz val="9"/>
            <color indexed="81"/>
            <rFont val="Tahoma"/>
            <family val="2"/>
          </rPr>
          <t>)
5. AFREECATV CO.,LTD(</t>
        </r>
        <r>
          <rPr>
            <sz val="9"/>
            <color indexed="81"/>
            <rFont val="돋움"/>
            <family val="3"/>
            <charset val="129"/>
          </rPr>
          <t>홍콩</t>
        </r>
        <r>
          <rPr>
            <sz val="9"/>
            <color indexed="81"/>
            <rFont val="Tahoma"/>
            <family val="2"/>
          </rPr>
          <t xml:space="preserve">)
6. </t>
        </r>
        <r>
          <rPr>
            <sz val="9"/>
            <color indexed="81"/>
            <rFont val="돋움"/>
            <family val="3"/>
            <charset val="129"/>
          </rPr>
          <t xml:space="preserve">㈜프리캡
</t>
        </r>
        <r>
          <rPr>
            <sz val="9"/>
            <color indexed="81"/>
            <rFont val="Tahoma"/>
            <family val="2"/>
          </rPr>
          <t xml:space="preserve">7. </t>
        </r>
        <r>
          <rPr>
            <sz val="9"/>
            <color indexed="81"/>
            <rFont val="돋움"/>
            <family val="3"/>
            <charset val="129"/>
          </rPr>
          <t xml:space="preserve">㈜아프리카프릭스
</t>
        </r>
        <r>
          <rPr>
            <sz val="9"/>
            <color indexed="81"/>
            <rFont val="Tahoma"/>
            <family val="2"/>
          </rPr>
          <t xml:space="preserve">8. </t>
        </r>
        <r>
          <rPr>
            <sz val="9"/>
            <color indexed="81"/>
            <rFont val="돋움"/>
            <family val="3"/>
            <charset val="129"/>
          </rPr>
          <t xml:space="preserve">㈜프리콩
</t>
        </r>
        <r>
          <rPr>
            <sz val="9"/>
            <color indexed="81"/>
            <rFont val="Tahoma"/>
            <family val="2"/>
          </rPr>
          <t xml:space="preserve">9. </t>
        </r>
        <r>
          <rPr>
            <sz val="9"/>
            <color indexed="81"/>
            <rFont val="돋움"/>
            <family val="3"/>
            <charset val="129"/>
          </rPr>
          <t xml:space="preserve">㈜프릭엔
</t>
        </r>
        <r>
          <rPr>
            <sz val="9"/>
            <color indexed="81"/>
            <rFont val="Tahoma"/>
            <family val="2"/>
          </rPr>
          <t xml:space="preserve">10. </t>
        </r>
        <r>
          <rPr>
            <sz val="9"/>
            <color indexed="81"/>
            <rFont val="돋움"/>
            <family val="3"/>
            <charset val="129"/>
          </rPr>
          <t xml:space="preserve">㈜아프리카오픈스튜디오
</t>
        </r>
        <r>
          <rPr>
            <sz val="9"/>
            <color indexed="81"/>
            <rFont val="Tahoma"/>
            <family val="2"/>
          </rPr>
          <t xml:space="preserve">11. </t>
        </r>
        <r>
          <rPr>
            <sz val="9"/>
            <color indexed="81"/>
            <rFont val="돋움"/>
            <family val="3"/>
            <charset val="129"/>
          </rPr>
          <t xml:space="preserve">㈜프리컷
</t>
        </r>
        <r>
          <rPr>
            <sz val="9"/>
            <color indexed="81"/>
            <rFont val="Tahoma"/>
            <family val="2"/>
          </rPr>
          <t xml:space="preserve">12. </t>
        </r>
        <r>
          <rPr>
            <sz val="9"/>
            <color indexed="81"/>
            <rFont val="돋움"/>
            <family val="3"/>
            <charset val="129"/>
          </rPr>
          <t>㈜프릭</t>
        </r>
      </text>
    </comment>
    <comment ref="AG48" authorId="0" shapeId="0" xr:uid="{00000000-0006-0000-0000-000010000000}">
      <text>
        <r>
          <rPr>
            <b/>
            <sz val="9"/>
            <color indexed="81"/>
            <rFont val="돋움"/>
            <family val="3"/>
            <charset val="129"/>
          </rPr>
          <t>아일라</t>
        </r>
        <r>
          <rPr>
            <b/>
            <sz val="9"/>
            <color indexed="81"/>
            <rFont val="Tahoma"/>
            <family val="2"/>
          </rPr>
          <t>_</t>
        </r>
        <r>
          <rPr>
            <b/>
            <sz val="9"/>
            <color indexed="81"/>
            <rFont val="돋움"/>
            <family val="3"/>
            <charset val="129"/>
          </rPr>
          <t>전경희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1. AFREECATV CO.,LTD(</t>
        </r>
        <r>
          <rPr>
            <sz val="9"/>
            <color indexed="81"/>
            <rFont val="돋움"/>
            <family val="3"/>
            <charset val="129"/>
          </rPr>
          <t>일본</t>
        </r>
        <r>
          <rPr>
            <sz val="9"/>
            <color indexed="81"/>
            <rFont val="Tahoma"/>
            <family val="2"/>
          </rPr>
          <t>)
2. AFREECATV CO., LTD(</t>
        </r>
        <r>
          <rPr>
            <sz val="9"/>
            <color indexed="81"/>
            <rFont val="돋움"/>
            <family val="3"/>
            <charset val="129"/>
          </rPr>
          <t>태국</t>
        </r>
        <r>
          <rPr>
            <sz val="9"/>
            <color indexed="81"/>
            <rFont val="Tahoma"/>
            <family val="2"/>
          </rPr>
          <t>)
3. AFREECATV CO.,LTD(</t>
        </r>
        <r>
          <rPr>
            <sz val="9"/>
            <color indexed="81"/>
            <rFont val="돋움"/>
            <family val="3"/>
            <charset val="129"/>
          </rPr>
          <t>대만</t>
        </r>
        <r>
          <rPr>
            <sz val="9"/>
            <color indexed="81"/>
            <rFont val="Tahoma"/>
            <family val="2"/>
          </rPr>
          <t>)
4. AFREECA TV CO..LTD(</t>
        </r>
        <r>
          <rPr>
            <sz val="9"/>
            <color indexed="81"/>
            <rFont val="돋움"/>
            <family val="3"/>
            <charset val="129"/>
          </rPr>
          <t>미국</t>
        </r>
        <r>
          <rPr>
            <sz val="9"/>
            <color indexed="81"/>
            <rFont val="Tahoma"/>
            <family val="2"/>
          </rPr>
          <t>)
5. AFREECATV CO.,LTD(</t>
        </r>
        <r>
          <rPr>
            <sz val="9"/>
            <color indexed="81"/>
            <rFont val="돋움"/>
            <family val="3"/>
            <charset val="129"/>
          </rPr>
          <t>홍콩</t>
        </r>
        <r>
          <rPr>
            <sz val="9"/>
            <color indexed="81"/>
            <rFont val="Tahoma"/>
            <family val="2"/>
          </rPr>
          <t xml:space="preserve">)
6. </t>
        </r>
        <r>
          <rPr>
            <sz val="9"/>
            <color indexed="81"/>
            <rFont val="돋움"/>
            <family val="3"/>
            <charset val="129"/>
          </rPr>
          <t xml:space="preserve">㈜프리캡
</t>
        </r>
        <r>
          <rPr>
            <sz val="9"/>
            <color indexed="81"/>
            <rFont val="Tahoma"/>
            <family val="2"/>
          </rPr>
          <t xml:space="preserve">7. </t>
        </r>
        <r>
          <rPr>
            <sz val="9"/>
            <color indexed="81"/>
            <rFont val="돋움"/>
            <family val="3"/>
            <charset val="129"/>
          </rPr>
          <t xml:space="preserve">㈜아프리카프릭스
</t>
        </r>
        <r>
          <rPr>
            <sz val="9"/>
            <color indexed="81"/>
            <rFont val="Tahoma"/>
            <family val="2"/>
          </rPr>
          <t xml:space="preserve">8. </t>
        </r>
        <r>
          <rPr>
            <sz val="9"/>
            <color indexed="81"/>
            <rFont val="돋움"/>
            <family val="3"/>
            <charset val="129"/>
          </rPr>
          <t xml:space="preserve">㈜프리콩
</t>
        </r>
        <r>
          <rPr>
            <sz val="9"/>
            <color indexed="81"/>
            <rFont val="Tahoma"/>
            <family val="2"/>
          </rPr>
          <t xml:space="preserve">9. </t>
        </r>
        <r>
          <rPr>
            <sz val="9"/>
            <color indexed="81"/>
            <rFont val="돋움"/>
            <family val="3"/>
            <charset val="129"/>
          </rPr>
          <t xml:space="preserve">㈜프릭엔
</t>
        </r>
        <r>
          <rPr>
            <sz val="9"/>
            <color indexed="81"/>
            <rFont val="Tahoma"/>
            <family val="2"/>
          </rPr>
          <t xml:space="preserve">10. </t>
        </r>
        <r>
          <rPr>
            <sz val="9"/>
            <color indexed="81"/>
            <rFont val="돋움"/>
            <family val="3"/>
            <charset val="129"/>
          </rPr>
          <t xml:space="preserve">㈜아프리카오픈스튜디오
</t>
        </r>
        <r>
          <rPr>
            <sz val="9"/>
            <color indexed="81"/>
            <rFont val="Tahoma"/>
            <family val="2"/>
          </rPr>
          <t xml:space="preserve">11. </t>
        </r>
        <r>
          <rPr>
            <sz val="9"/>
            <color indexed="81"/>
            <rFont val="돋움"/>
            <family val="3"/>
            <charset val="129"/>
          </rPr>
          <t xml:space="preserve">㈜프리컷
</t>
        </r>
        <r>
          <rPr>
            <sz val="9"/>
            <color indexed="81"/>
            <rFont val="Tahoma"/>
            <family val="2"/>
          </rPr>
          <t xml:space="preserve">12. </t>
        </r>
        <r>
          <rPr>
            <sz val="9"/>
            <color indexed="81"/>
            <rFont val="돋움"/>
            <family val="3"/>
            <charset val="129"/>
          </rPr>
          <t xml:space="preserve">㈜비알캠페인
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주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프릭은</t>
        </r>
        <r>
          <rPr>
            <sz val="9"/>
            <color indexed="81"/>
            <rFont val="Tahoma"/>
            <family val="2"/>
          </rPr>
          <t xml:space="preserve"> 2018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10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주</t>
        </r>
        <r>
          <rPr>
            <sz val="9"/>
            <color indexed="81"/>
            <rFont val="Tahoma"/>
            <family val="2"/>
          </rPr>
          <t>)SBS</t>
        </r>
        <r>
          <rPr>
            <sz val="9"/>
            <color indexed="81"/>
            <rFont val="돋움"/>
            <family val="3"/>
            <charset val="129"/>
          </rPr>
          <t>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합작법인으로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변경됨에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연결대상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종속회사에서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제외되고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관계기업으로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편입</t>
        </r>
      </text>
    </comment>
    <comment ref="AL48" authorId="0" shapeId="0" xr:uid="{00000000-0006-0000-0000-000011000000}">
      <text>
        <r>
          <rPr>
            <b/>
            <sz val="9"/>
            <color indexed="81"/>
            <rFont val="돋움"/>
            <family val="3"/>
            <charset val="129"/>
          </rPr>
          <t>아일라</t>
        </r>
        <r>
          <rPr>
            <b/>
            <sz val="9"/>
            <color indexed="81"/>
            <rFont val="Tahoma"/>
            <family val="2"/>
          </rPr>
          <t>_</t>
        </r>
        <r>
          <rPr>
            <b/>
            <sz val="9"/>
            <color indexed="81"/>
            <rFont val="돋움"/>
            <family val="3"/>
            <charset val="129"/>
          </rPr>
          <t>전경희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1. AFREECATV CO.,LTD(</t>
        </r>
        <r>
          <rPr>
            <sz val="9"/>
            <color indexed="81"/>
            <rFont val="돋움"/>
            <family val="3"/>
            <charset val="129"/>
          </rPr>
          <t>일본</t>
        </r>
        <r>
          <rPr>
            <sz val="9"/>
            <color indexed="81"/>
            <rFont val="Tahoma"/>
            <family val="2"/>
          </rPr>
          <t>)
2. AFREECATV CO., LTD(</t>
        </r>
        <r>
          <rPr>
            <sz val="9"/>
            <color indexed="81"/>
            <rFont val="돋움"/>
            <family val="3"/>
            <charset val="129"/>
          </rPr>
          <t>태국</t>
        </r>
        <r>
          <rPr>
            <sz val="9"/>
            <color indexed="81"/>
            <rFont val="Tahoma"/>
            <family val="2"/>
          </rPr>
          <t>)
3. AFREECATV CO.,LTD(</t>
        </r>
        <r>
          <rPr>
            <sz val="9"/>
            <color indexed="81"/>
            <rFont val="돋움"/>
            <family val="3"/>
            <charset val="129"/>
          </rPr>
          <t>대만</t>
        </r>
        <r>
          <rPr>
            <sz val="9"/>
            <color indexed="81"/>
            <rFont val="Tahoma"/>
            <family val="2"/>
          </rPr>
          <t>)
4. AFREECA TV CO..LTD(</t>
        </r>
        <r>
          <rPr>
            <sz val="9"/>
            <color indexed="81"/>
            <rFont val="돋움"/>
            <family val="3"/>
            <charset val="129"/>
          </rPr>
          <t>미국</t>
        </r>
        <r>
          <rPr>
            <sz val="9"/>
            <color indexed="81"/>
            <rFont val="Tahoma"/>
            <family val="2"/>
          </rPr>
          <t>)
5. AFREECATV CO.,LTD(</t>
        </r>
        <r>
          <rPr>
            <sz val="9"/>
            <color indexed="81"/>
            <rFont val="돋움"/>
            <family val="3"/>
            <charset val="129"/>
          </rPr>
          <t>홍콩</t>
        </r>
        <r>
          <rPr>
            <sz val="9"/>
            <color indexed="81"/>
            <rFont val="Tahoma"/>
            <family val="2"/>
          </rPr>
          <t xml:space="preserve">)
6. </t>
        </r>
        <r>
          <rPr>
            <sz val="9"/>
            <color indexed="81"/>
            <rFont val="돋움"/>
            <family val="3"/>
            <charset val="129"/>
          </rPr>
          <t xml:space="preserve">㈜프리캡
</t>
        </r>
        <r>
          <rPr>
            <sz val="9"/>
            <color indexed="81"/>
            <rFont val="Tahoma"/>
            <family val="2"/>
          </rPr>
          <t xml:space="preserve">7. </t>
        </r>
        <r>
          <rPr>
            <sz val="9"/>
            <color indexed="81"/>
            <rFont val="돋움"/>
            <family val="3"/>
            <charset val="129"/>
          </rPr>
          <t xml:space="preserve">㈜아프리카프릭스
</t>
        </r>
        <r>
          <rPr>
            <sz val="9"/>
            <color indexed="81"/>
            <rFont val="Tahoma"/>
            <family val="2"/>
          </rPr>
          <t xml:space="preserve">8. </t>
        </r>
        <r>
          <rPr>
            <sz val="9"/>
            <color indexed="81"/>
            <rFont val="돋움"/>
            <family val="3"/>
            <charset val="129"/>
          </rPr>
          <t xml:space="preserve">㈜프리콩
</t>
        </r>
        <r>
          <rPr>
            <sz val="9"/>
            <color indexed="81"/>
            <rFont val="Tahoma"/>
            <family val="2"/>
          </rPr>
          <t xml:space="preserve">9. </t>
        </r>
        <r>
          <rPr>
            <sz val="9"/>
            <color indexed="81"/>
            <rFont val="돋움"/>
            <family val="3"/>
            <charset val="129"/>
          </rPr>
          <t xml:space="preserve">㈜프릭엔
</t>
        </r>
        <r>
          <rPr>
            <sz val="9"/>
            <color indexed="81"/>
            <rFont val="Tahoma"/>
            <family val="2"/>
          </rPr>
          <t xml:space="preserve">10. </t>
        </r>
        <r>
          <rPr>
            <sz val="9"/>
            <color indexed="81"/>
            <rFont val="돋움"/>
            <family val="3"/>
            <charset val="129"/>
          </rPr>
          <t xml:space="preserve">㈜아프리카오픈스튜디오
</t>
        </r>
        <r>
          <rPr>
            <sz val="9"/>
            <color indexed="81"/>
            <rFont val="Tahoma"/>
            <family val="2"/>
          </rPr>
          <t xml:space="preserve">11. </t>
        </r>
        <r>
          <rPr>
            <sz val="9"/>
            <color indexed="81"/>
            <rFont val="돋움"/>
            <family val="3"/>
            <charset val="129"/>
          </rPr>
          <t xml:space="preserve">㈜프리컷
</t>
        </r>
        <r>
          <rPr>
            <sz val="9"/>
            <color indexed="81"/>
            <rFont val="Tahoma"/>
            <family val="2"/>
          </rPr>
          <t xml:space="preserve">12. </t>
        </r>
        <r>
          <rPr>
            <sz val="9"/>
            <color indexed="81"/>
            <rFont val="돋움"/>
            <family val="3"/>
            <charset val="129"/>
          </rPr>
          <t>㈜비알캠페인</t>
        </r>
      </text>
    </comment>
    <comment ref="AO48" authorId="0" shapeId="0" xr:uid="{00000000-0006-0000-0000-000012000000}">
      <text>
        <r>
          <rPr>
            <b/>
            <sz val="9"/>
            <color indexed="81"/>
            <rFont val="돋움"/>
            <family val="3"/>
            <charset val="129"/>
          </rPr>
          <t>아일라</t>
        </r>
        <r>
          <rPr>
            <b/>
            <sz val="9"/>
            <color indexed="81"/>
            <rFont val="Tahoma"/>
            <family val="2"/>
          </rPr>
          <t>_</t>
        </r>
        <r>
          <rPr>
            <b/>
            <sz val="9"/>
            <color indexed="81"/>
            <rFont val="돋움"/>
            <family val="3"/>
            <charset val="129"/>
          </rPr>
          <t>전경희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1. AFREECATV CO.,LTD(</t>
        </r>
        <r>
          <rPr>
            <sz val="9"/>
            <color indexed="81"/>
            <rFont val="돋움"/>
            <family val="3"/>
            <charset val="129"/>
          </rPr>
          <t>일본</t>
        </r>
        <r>
          <rPr>
            <sz val="9"/>
            <color indexed="81"/>
            <rFont val="Tahoma"/>
            <family val="2"/>
          </rPr>
          <t>)
2. AFREECATV CO., LTD(</t>
        </r>
        <r>
          <rPr>
            <sz val="9"/>
            <color indexed="81"/>
            <rFont val="돋움"/>
            <family val="3"/>
            <charset val="129"/>
          </rPr>
          <t>태국</t>
        </r>
        <r>
          <rPr>
            <sz val="9"/>
            <color indexed="81"/>
            <rFont val="Tahoma"/>
            <family val="2"/>
          </rPr>
          <t>)
3. AFREECATV CO.,LTD(</t>
        </r>
        <r>
          <rPr>
            <sz val="9"/>
            <color indexed="81"/>
            <rFont val="돋움"/>
            <family val="3"/>
            <charset val="129"/>
          </rPr>
          <t>대만</t>
        </r>
        <r>
          <rPr>
            <sz val="9"/>
            <color indexed="81"/>
            <rFont val="Tahoma"/>
            <family val="2"/>
          </rPr>
          <t>)
4. AFREECA TV CO..LTD(</t>
        </r>
        <r>
          <rPr>
            <sz val="9"/>
            <color indexed="81"/>
            <rFont val="돋움"/>
            <family val="3"/>
            <charset val="129"/>
          </rPr>
          <t>미국</t>
        </r>
        <r>
          <rPr>
            <sz val="9"/>
            <color indexed="81"/>
            <rFont val="Tahoma"/>
            <family val="2"/>
          </rPr>
          <t>)
5. AFREECATV CO.,LTD(</t>
        </r>
        <r>
          <rPr>
            <sz val="9"/>
            <color indexed="81"/>
            <rFont val="돋움"/>
            <family val="3"/>
            <charset val="129"/>
          </rPr>
          <t>홍콩</t>
        </r>
        <r>
          <rPr>
            <sz val="9"/>
            <color indexed="81"/>
            <rFont val="Tahoma"/>
            <family val="2"/>
          </rPr>
          <t xml:space="preserve">)
6. </t>
        </r>
        <r>
          <rPr>
            <sz val="9"/>
            <color indexed="81"/>
            <rFont val="돋움"/>
            <family val="3"/>
            <charset val="129"/>
          </rPr>
          <t xml:space="preserve">㈜프리캡
</t>
        </r>
        <r>
          <rPr>
            <sz val="9"/>
            <color indexed="81"/>
            <rFont val="Tahoma"/>
            <family val="2"/>
          </rPr>
          <t xml:space="preserve">7. </t>
        </r>
        <r>
          <rPr>
            <sz val="9"/>
            <color indexed="81"/>
            <rFont val="돋움"/>
            <family val="3"/>
            <charset val="129"/>
          </rPr>
          <t xml:space="preserve">㈜아프리카프릭스
</t>
        </r>
        <r>
          <rPr>
            <sz val="9"/>
            <color indexed="81"/>
            <rFont val="Tahoma"/>
            <family val="2"/>
          </rPr>
          <t xml:space="preserve">8. </t>
        </r>
        <r>
          <rPr>
            <sz val="9"/>
            <color indexed="81"/>
            <rFont val="돋움"/>
            <family val="3"/>
            <charset val="129"/>
          </rPr>
          <t xml:space="preserve">㈜프리콩
</t>
        </r>
        <r>
          <rPr>
            <sz val="9"/>
            <color indexed="81"/>
            <rFont val="Tahoma"/>
            <family val="2"/>
          </rPr>
          <t xml:space="preserve">9. </t>
        </r>
        <r>
          <rPr>
            <sz val="9"/>
            <color indexed="81"/>
            <rFont val="돋움"/>
            <family val="3"/>
            <charset val="129"/>
          </rPr>
          <t xml:space="preserve">㈜프릭엔
</t>
        </r>
        <r>
          <rPr>
            <sz val="9"/>
            <color indexed="81"/>
            <rFont val="Tahoma"/>
            <family val="2"/>
          </rPr>
          <t xml:space="preserve">10. </t>
        </r>
        <r>
          <rPr>
            <sz val="9"/>
            <color indexed="81"/>
            <rFont val="돋움"/>
            <family val="3"/>
            <charset val="129"/>
          </rPr>
          <t xml:space="preserve">㈜아프리카오픈스튜디오
</t>
        </r>
        <r>
          <rPr>
            <sz val="9"/>
            <color indexed="81"/>
            <rFont val="Tahoma"/>
            <family val="2"/>
          </rPr>
          <t xml:space="preserve">11. </t>
        </r>
        <r>
          <rPr>
            <sz val="9"/>
            <color indexed="81"/>
            <rFont val="돋움"/>
            <family val="3"/>
            <charset val="129"/>
          </rPr>
          <t xml:space="preserve">㈜프리컷
</t>
        </r>
        <r>
          <rPr>
            <sz val="9"/>
            <color indexed="81"/>
            <rFont val="Tahoma"/>
            <family val="2"/>
          </rPr>
          <t xml:space="preserve">12. </t>
        </r>
        <r>
          <rPr>
            <sz val="9"/>
            <color indexed="81"/>
            <rFont val="돋움"/>
            <family val="3"/>
            <charset val="129"/>
          </rPr>
          <t>㈜비알캠페인</t>
        </r>
      </text>
    </comment>
    <comment ref="AR48" authorId="0" shapeId="0" xr:uid="{00000000-0006-0000-0000-000013000000}">
      <text>
        <r>
          <rPr>
            <b/>
            <sz val="9"/>
            <color indexed="81"/>
            <rFont val="돋움"/>
            <family val="3"/>
            <charset val="129"/>
          </rPr>
          <t>아일라</t>
        </r>
        <r>
          <rPr>
            <b/>
            <sz val="9"/>
            <color indexed="81"/>
            <rFont val="Tahoma"/>
            <family val="2"/>
          </rPr>
          <t>_</t>
        </r>
        <r>
          <rPr>
            <b/>
            <sz val="9"/>
            <color indexed="81"/>
            <rFont val="돋움"/>
            <family val="3"/>
            <charset val="129"/>
          </rPr>
          <t>전경희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1. AFREECATV CO.,LTD(</t>
        </r>
        <r>
          <rPr>
            <sz val="9"/>
            <color indexed="81"/>
            <rFont val="돋움"/>
            <family val="3"/>
            <charset val="129"/>
          </rPr>
          <t>일본</t>
        </r>
        <r>
          <rPr>
            <sz val="9"/>
            <color indexed="81"/>
            <rFont val="Tahoma"/>
            <family val="2"/>
          </rPr>
          <t>)
2. AFREECATV CO., LTD(</t>
        </r>
        <r>
          <rPr>
            <sz val="9"/>
            <color indexed="81"/>
            <rFont val="돋움"/>
            <family val="3"/>
            <charset val="129"/>
          </rPr>
          <t>태국</t>
        </r>
        <r>
          <rPr>
            <sz val="9"/>
            <color indexed="81"/>
            <rFont val="Tahoma"/>
            <family val="2"/>
          </rPr>
          <t>)
3. AFREECATV CO.,LTD(</t>
        </r>
        <r>
          <rPr>
            <sz val="9"/>
            <color indexed="81"/>
            <rFont val="돋움"/>
            <family val="3"/>
            <charset val="129"/>
          </rPr>
          <t>대만</t>
        </r>
        <r>
          <rPr>
            <sz val="9"/>
            <color indexed="81"/>
            <rFont val="Tahoma"/>
            <family val="2"/>
          </rPr>
          <t>)
4. AFREECA TV CO..LTD(</t>
        </r>
        <r>
          <rPr>
            <sz val="9"/>
            <color indexed="81"/>
            <rFont val="돋움"/>
            <family val="3"/>
            <charset val="129"/>
          </rPr>
          <t>미국</t>
        </r>
        <r>
          <rPr>
            <sz val="9"/>
            <color indexed="81"/>
            <rFont val="Tahoma"/>
            <family val="2"/>
          </rPr>
          <t>)
5. AFREECATV CO.,LTD(</t>
        </r>
        <r>
          <rPr>
            <sz val="9"/>
            <color indexed="81"/>
            <rFont val="돋움"/>
            <family val="3"/>
            <charset val="129"/>
          </rPr>
          <t>홍콩</t>
        </r>
        <r>
          <rPr>
            <sz val="9"/>
            <color indexed="81"/>
            <rFont val="Tahoma"/>
            <family val="2"/>
          </rPr>
          <t xml:space="preserve">)
6. </t>
        </r>
        <r>
          <rPr>
            <sz val="9"/>
            <color indexed="81"/>
            <rFont val="돋움"/>
            <family val="3"/>
            <charset val="129"/>
          </rPr>
          <t xml:space="preserve">㈜프리캡
</t>
        </r>
        <r>
          <rPr>
            <sz val="9"/>
            <color indexed="81"/>
            <rFont val="Tahoma"/>
            <family val="2"/>
          </rPr>
          <t xml:space="preserve">7. </t>
        </r>
        <r>
          <rPr>
            <sz val="9"/>
            <color indexed="81"/>
            <rFont val="돋움"/>
            <family val="3"/>
            <charset val="129"/>
          </rPr>
          <t xml:space="preserve">㈜아프리카프릭스
</t>
        </r>
        <r>
          <rPr>
            <sz val="9"/>
            <color indexed="81"/>
            <rFont val="Tahoma"/>
            <family val="2"/>
          </rPr>
          <t xml:space="preserve">8. </t>
        </r>
        <r>
          <rPr>
            <sz val="9"/>
            <color indexed="81"/>
            <rFont val="돋움"/>
            <family val="3"/>
            <charset val="129"/>
          </rPr>
          <t xml:space="preserve">㈜프리콩
</t>
        </r>
        <r>
          <rPr>
            <sz val="9"/>
            <color indexed="81"/>
            <rFont val="Tahoma"/>
            <family val="2"/>
          </rPr>
          <t xml:space="preserve">9. </t>
        </r>
        <r>
          <rPr>
            <sz val="9"/>
            <color indexed="81"/>
            <rFont val="돋움"/>
            <family val="3"/>
            <charset val="129"/>
          </rPr>
          <t xml:space="preserve">㈜프릭엔
</t>
        </r>
        <r>
          <rPr>
            <sz val="9"/>
            <color indexed="81"/>
            <rFont val="Tahoma"/>
            <family val="2"/>
          </rPr>
          <t xml:space="preserve">10. </t>
        </r>
        <r>
          <rPr>
            <sz val="9"/>
            <color indexed="81"/>
            <rFont val="돋움"/>
            <family val="3"/>
            <charset val="129"/>
          </rPr>
          <t xml:space="preserve">㈜아프리카오픈스튜디오
</t>
        </r>
        <r>
          <rPr>
            <sz val="9"/>
            <color indexed="81"/>
            <rFont val="Tahoma"/>
            <family val="2"/>
          </rPr>
          <t xml:space="preserve">11. </t>
        </r>
        <r>
          <rPr>
            <sz val="9"/>
            <color indexed="81"/>
            <rFont val="돋움"/>
            <family val="3"/>
            <charset val="129"/>
          </rPr>
          <t xml:space="preserve">㈜프리컷
</t>
        </r>
        <r>
          <rPr>
            <sz val="9"/>
            <color indexed="81"/>
            <rFont val="Tahoma"/>
            <family val="2"/>
          </rPr>
          <t xml:space="preserve">12. </t>
        </r>
        <r>
          <rPr>
            <sz val="9"/>
            <color indexed="81"/>
            <rFont val="돋움"/>
            <family val="3"/>
            <charset val="129"/>
          </rPr>
          <t>㈜비알캠페인</t>
        </r>
      </text>
    </comment>
    <comment ref="AU48" authorId="0" shapeId="0" xr:uid="{00000000-0006-0000-0000-000014000000}">
      <text>
        <r>
          <rPr>
            <b/>
            <sz val="9"/>
            <color indexed="81"/>
            <rFont val="돋움"/>
            <family val="3"/>
            <charset val="129"/>
          </rPr>
          <t>아일라</t>
        </r>
        <r>
          <rPr>
            <b/>
            <sz val="9"/>
            <color indexed="81"/>
            <rFont val="Tahoma"/>
            <family val="2"/>
          </rPr>
          <t>_</t>
        </r>
        <r>
          <rPr>
            <b/>
            <sz val="9"/>
            <color indexed="81"/>
            <rFont val="돋움"/>
            <family val="3"/>
            <charset val="129"/>
          </rPr>
          <t>전경희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1. AFREECATV CO.,LTD(</t>
        </r>
        <r>
          <rPr>
            <sz val="9"/>
            <color indexed="81"/>
            <rFont val="돋움"/>
            <family val="3"/>
            <charset val="129"/>
          </rPr>
          <t>일본</t>
        </r>
        <r>
          <rPr>
            <sz val="9"/>
            <color indexed="81"/>
            <rFont val="Tahoma"/>
            <family val="2"/>
          </rPr>
          <t>)
2. AFREECATV CO., LTD(</t>
        </r>
        <r>
          <rPr>
            <sz val="9"/>
            <color indexed="81"/>
            <rFont val="돋움"/>
            <family val="3"/>
            <charset val="129"/>
          </rPr>
          <t>태국</t>
        </r>
        <r>
          <rPr>
            <sz val="9"/>
            <color indexed="81"/>
            <rFont val="Tahoma"/>
            <family val="2"/>
          </rPr>
          <t>)
3. AFREECATV CO.,LTD(</t>
        </r>
        <r>
          <rPr>
            <sz val="9"/>
            <color indexed="81"/>
            <rFont val="돋움"/>
            <family val="3"/>
            <charset val="129"/>
          </rPr>
          <t>대만</t>
        </r>
        <r>
          <rPr>
            <sz val="9"/>
            <color indexed="81"/>
            <rFont val="Tahoma"/>
            <family val="2"/>
          </rPr>
          <t>)
4. AFREECA TV CO..LTD(</t>
        </r>
        <r>
          <rPr>
            <sz val="9"/>
            <color indexed="81"/>
            <rFont val="돋움"/>
            <family val="3"/>
            <charset val="129"/>
          </rPr>
          <t>미국</t>
        </r>
        <r>
          <rPr>
            <sz val="9"/>
            <color indexed="81"/>
            <rFont val="Tahoma"/>
            <family val="2"/>
          </rPr>
          <t>)
5. AFREECATV CO.,LTD(</t>
        </r>
        <r>
          <rPr>
            <sz val="9"/>
            <color indexed="81"/>
            <rFont val="돋움"/>
            <family val="3"/>
            <charset val="129"/>
          </rPr>
          <t>홍콩</t>
        </r>
        <r>
          <rPr>
            <sz val="9"/>
            <color indexed="81"/>
            <rFont val="Tahoma"/>
            <family val="2"/>
          </rPr>
          <t>)
6. VINA AFREECA JOINT STOCK COMPANY(</t>
        </r>
        <r>
          <rPr>
            <sz val="9"/>
            <color indexed="81"/>
            <rFont val="돋움"/>
            <family val="3"/>
            <charset val="129"/>
          </rPr>
          <t>베트남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7. </t>
        </r>
        <r>
          <rPr>
            <sz val="9"/>
            <color indexed="81"/>
            <rFont val="돋움"/>
            <family val="3"/>
            <charset val="129"/>
          </rPr>
          <t xml:space="preserve">㈜프리캡
</t>
        </r>
        <r>
          <rPr>
            <sz val="9"/>
            <color indexed="81"/>
            <rFont val="Tahoma"/>
            <family val="2"/>
          </rPr>
          <t xml:space="preserve">8. </t>
        </r>
        <r>
          <rPr>
            <sz val="9"/>
            <color indexed="81"/>
            <rFont val="돋움"/>
            <family val="3"/>
            <charset val="129"/>
          </rPr>
          <t xml:space="preserve">㈜아프리카프릭스
</t>
        </r>
        <r>
          <rPr>
            <sz val="9"/>
            <color indexed="81"/>
            <rFont val="Tahoma"/>
            <family val="2"/>
          </rPr>
          <t xml:space="preserve">9. </t>
        </r>
        <r>
          <rPr>
            <sz val="9"/>
            <color indexed="81"/>
            <rFont val="돋움"/>
            <family val="3"/>
            <charset val="129"/>
          </rPr>
          <t xml:space="preserve">㈜프리콩
</t>
        </r>
        <r>
          <rPr>
            <sz val="9"/>
            <color indexed="81"/>
            <rFont val="Tahoma"/>
            <family val="2"/>
          </rPr>
          <t xml:space="preserve">10. </t>
        </r>
        <r>
          <rPr>
            <sz val="9"/>
            <color indexed="81"/>
            <rFont val="돋움"/>
            <family val="3"/>
            <charset val="129"/>
          </rPr>
          <t xml:space="preserve">㈜프릭엔
</t>
        </r>
        <r>
          <rPr>
            <sz val="9"/>
            <color indexed="81"/>
            <rFont val="Tahoma"/>
            <family val="2"/>
          </rPr>
          <t xml:space="preserve">11. </t>
        </r>
        <r>
          <rPr>
            <sz val="9"/>
            <color indexed="81"/>
            <rFont val="돋움"/>
            <family val="3"/>
            <charset val="129"/>
          </rPr>
          <t xml:space="preserve">㈜아프리카오픈스튜디오
</t>
        </r>
        <r>
          <rPr>
            <sz val="9"/>
            <color indexed="81"/>
            <rFont val="Tahoma"/>
            <family val="2"/>
          </rPr>
          <t xml:space="preserve">12. </t>
        </r>
        <r>
          <rPr>
            <sz val="9"/>
            <color indexed="81"/>
            <rFont val="돋움"/>
            <family val="3"/>
            <charset val="129"/>
          </rPr>
          <t xml:space="preserve">㈜프리컷
</t>
        </r>
        <r>
          <rPr>
            <sz val="9"/>
            <color indexed="81"/>
            <rFont val="Tahoma"/>
            <family val="2"/>
          </rPr>
          <t xml:space="preserve">13. </t>
        </r>
        <r>
          <rPr>
            <sz val="9"/>
            <color indexed="81"/>
            <rFont val="돋움"/>
            <family val="3"/>
            <charset val="129"/>
          </rPr>
          <t>㈜비알캠페인</t>
        </r>
      </text>
    </comment>
    <comment ref="AZ48" authorId="0" shapeId="0" xr:uid="{00000000-0006-0000-0000-000015000000}">
      <text>
        <r>
          <rPr>
            <b/>
            <sz val="9"/>
            <color indexed="81"/>
            <rFont val="돋움"/>
            <family val="3"/>
            <charset val="129"/>
          </rPr>
          <t>아일라</t>
        </r>
        <r>
          <rPr>
            <b/>
            <sz val="9"/>
            <color indexed="81"/>
            <rFont val="Tahoma"/>
            <family val="2"/>
          </rPr>
          <t>_</t>
        </r>
        <r>
          <rPr>
            <b/>
            <sz val="9"/>
            <color indexed="81"/>
            <rFont val="돋움"/>
            <family val="3"/>
            <charset val="129"/>
          </rPr>
          <t>전경희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1. AFREECATV CO.,LTD(</t>
        </r>
        <r>
          <rPr>
            <sz val="9"/>
            <color indexed="81"/>
            <rFont val="돋움"/>
            <family val="3"/>
            <charset val="129"/>
          </rPr>
          <t>일본</t>
        </r>
        <r>
          <rPr>
            <sz val="9"/>
            <color indexed="81"/>
            <rFont val="Tahoma"/>
            <family val="2"/>
          </rPr>
          <t>)
2. AFREECATV CO., LTD(</t>
        </r>
        <r>
          <rPr>
            <sz val="9"/>
            <color indexed="81"/>
            <rFont val="돋움"/>
            <family val="3"/>
            <charset val="129"/>
          </rPr>
          <t>태국</t>
        </r>
        <r>
          <rPr>
            <sz val="9"/>
            <color indexed="81"/>
            <rFont val="Tahoma"/>
            <family val="2"/>
          </rPr>
          <t>)
3. AFREECATV CO.,LTD(</t>
        </r>
        <r>
          <rPr>
            <sz val="9"/>
            <color indexed="81"/>
            <rFont val="돋움"/>
            <family val="3"/>
            <charset val="129"/>
          </rPr>
          <t>대만</t>
        </r>
        <r>
          <rPr>
            <sz val="9"/>
            <color indexed="81"/>
            <rFont val="Tahoma"/>
            <family val="2"/>
          </rPr>
          <t>)
4. AFREECA TV CO..LTD(</t>
        </r>
        <r>
          <rPr>
            <sz val="9"/>
            <color indexed="81"/>
            <rFont val="돋움"/>
            <family val="3"/>
            <charset val="129"/>
          </rPr>
          <t>미국</t>
        </r>
        <r>
          <rPr>
            <sz val="9"/>
            <color indexed="81"/>
            <rFont val="Tahoma"/>
            <family val="2"/>
          </rPr>
          <t>)
5. AFREECATV CO.,LTD(</t>
        </r>
        <r>
          <rPr>
            <sz val="9"/>
            <color indexed="81"/>
            <rFont val="돋움"/>
            <family val="3"/>
            <charset val="129"/>
          </rPr>
          <t>홍콩</t>
        </r>
        <r>
          <rPr>
            <sz val="9"/>
            <color indexed="81"/>
            <rFont val="Tahoma"/>
            <family val="2"/>
          </rPr>
          <t>)
6. VINA AFREECA JOINT STOCK COMPANY(</t>
        </r>
        <r>
          <rPr>
            <sz val="9"/>
            <color indexed="81"/>
            <rFont val="돋움"/>
            <family val="3"/>
            <charset val="129"/>
          </rPr>
          <t>베트남</t>
        </r>
        <r>
          <rPr>
            <sz val="9"/>
            <color indexed="81"/>
            <rFont val="Tahoma"/>
            <family val="2"/>
          </rPr>
          <t xml:space="preserve">)
7. </t>
        </r>
        <r>
          <rPr>
            <sz val="9"/>
            <color indexed="81"/>
            <rFont val="돋움"/>
            <family val="3"/>
            <charset val="129"/>
          </rPr>
          <t xml:space="preserve">㈜프리캡
</t>
        </r>
        <r>
          <rPr>
            <sz val="9"/>
            <color indexed="81"/>
            <rFont val="Tahoma"/>
            <family val="2"/>
          </rPr>
          <t xml:space="preserve">8. </t>
        </r>
        <r>
          <rPr>
            <sz val="9"/>
            <color indexed="81"/>
            <rFont val="돋움"/>
            <family val="3"/>
            <charset val="129"/>
          </rPr>
          <t xml:space="preserve">㈜아프리카프릭스
</t>
        </r>
        <r>
          <rPr>
            <sz val="9"/>
            <color indexed="81"/>
            <rFont val="Tahoma"/>
            <family val="2"/>
          </rPr>
          <t xml:space="preserve">9. </t>
        </r>
        <r>
          <rPr>
            <sz val="9"/>
            <color indexed="81"/>
            <rFont val="돋움"/>
            <family val="3"/>
            <charset val="129"/>
          </rPr>
          <t xml:space="preserve">㈜프리콩
</t>
        </r>
        <r>
          <rPr>
            <sz val="9"/>
            <color indexed="81"/>
            <rFont val="Tahoma"/>
            <family val="2"/>
          </rPr>
          <t xml:space="preserve">10. </t>
        </r>
        <r>
          <rPr>
            <sz val="9"/>
            <color indexed="81"/>
            <rFont val="돋움"/>
            <family val="3"/>
            <charset val="129"/>
          </rPr>
          <t xml:space="preserve">㈜프릭엔
</t>
        </r>
        <r>
          <rPr>
            <sz val="9"/>
            <color indexed="81"/>
            <rFont val="Tahoma"/>
            <family val="2"/>
          </rPr>
          <t xml:space="preserve">11. </t>
        </r>
        <r>
          <rPr>
            <sz val="9"/>
            <color indexed="81"/>
            <rFont val="돋움"/>
            <family val="3"/>
            <charset val="129"/>
          </rPr>
          <t xml:space="preserve">㈜아프리카오픈스튜디오
</t>
        </r>
        <r>
          <rPr>
            <sz val="9"/>
            <color indexed="81"/>
            <rFont val="Tahoma"/>
            <family val="2"/>
          </rPr>
          <t xml:space="preserve">12. </t>
        </r>
        <r>
          <rPr>
            <sz val="9"/>
            <color indexed="81"/>
            <rFont val="돋움"/>
            <family val="3"/>
            <charset val="129"/>
          </rPr>
          <t xml:space="preserve">㈜프리컷
</t>
        </r>
        <r>
          <rPr>
            <sz val="9"/>
            <color indexed="81"/>
            <rFont val="Tahoma"/>
            <family val="2"/>
          </rPr>
          <t xml:space="preserve">13. </t>
        </r>
        <r>
          <rPr>
            <sz val="9"/>
            <color indexed="81"/>
            <rFont val="돋움"/>
            <family val="3"/>
            <charset val="129"/>
          </rPr>
          <t>㈜프리비알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㈜비알캠페인</t>
        </r>
        <r>
          <rPr>
            <sz val="9"/>
            <color indexed="81"/>
            <rFont val="Tahoma"/>
            <family val="2"/>
          </rPr>
          <t>)</t>
        </r>
      </text>
    </comment>
    <comment ref="BC48" authorId="0" shapeId="0" xr:uid="{00000000-0006-0000-0000-000016000000}">
      <text>
        <r>
          <rPr>
            <b/>
            <sz val="9"/>
            <color indexed="81"/>
            <rFont val="돋움"/>
            <family val="3"/>
            <charset val="129"/>
          </rPr>
          <t>아일라</t>
        </r>
        <r>
          <rPr>
            <b/>
            <sz val="9"/>
            <color indexed="81"/>
            <rFont val="Tahoma"/>
            <family val="2"/>
          </rPr>
          <t>_</t>
        </r>
        <r>
          <rPr>
            <b/>
            <sz val="9"/>
            <color indexed="81"/>
            <rFont val="돋움"/>
            <family val="3"/>
            <charset val="129"/>
          </rPr>
          <t>전경희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1. AFREECATV CO.,LTD(</t>
        </r>
        <r>
          <rPr>
            <sz val="9"/>
            <color indexed="81"/>
            <rFont val="돋움"/>
            <family val="3"/>
            <charset val="129"/>
          </rPr>
          <t>일본</t>
        </r>
        <r>
          <rPr>
            <sz val="9"/>
            <color indexed="81"/>
            <rFont val="Tahoma"/>
            <family val="2"/>
          </rPr>
          <t>)
2. AFREECATV CO., LTD(</t>
        </r>
        <r>
          <rPr>
            <sz val="9"/>
            <color indexed="81"/>
            <rFont val="돋움"/>
            <family val="3"/>
            <charset val="129"/>
          </rPr>
          <t>태국</t>
        </r>
        <r>
          <rPr>
            <sz val="9"/>
            <color indexed="81"/>
            <rFont val="Tahoma"/>
            <family val="2"/>
          </rPr>
          <t>)
3. AFREECATV CO.,LTD(</t>
        </r>
        <r>
          <rPr>
            <sz val="9"/>
            <color indexed="81"/>
            <rFont val="돋움"/>
            <family val="3"/>
            <charset val="129"/>
          </rPr>
          <t>대만</t>
        </r>
        <r>
          <rPr>
            <sz val="9"/>
            <color indexed="81"/>
            <rFont val="Tahoma"/>
            <family val="2"/>
          </rPr>
          <t>)
4. AFREECA TV CO..LTD(</t>
        </r>
        <r>
          <rPr>
            <sz val="9"/>
            <color indexed="81"/>
            <rFont val="돋움"/>
            <family val="3"/>
            <charset val="129"/>
          </rPr>
          <t>미국</t>
        </r>
        <r>
          <rPr>
            <sz val="9"/>
            <color indexed="81"/>
            <rFont val="Tahoma"/>
            <family val="2"/>
          </rPr>
          <t>)
5. AFREECATV CO.,LTD(</t>
        </r>
        <r>
          <rPr>
            <sz val="9"/>
            <color indexed="81"/>
            <rFont val="돋움"/>
            <family val="3"/>
            <charset val="129"/>
          </rPr>
          <t>홍콩</t>
        </r>
        <r>
          <rPr>
            <sz val="9"/>
            <color indexed="81"/>
            <rFont val="Tahoma"/>
            <family val="2"/>
          </rPr>
          <t>)
6. VINA AFREECA JOINT STOCK COMPANY(</t>
        </r>
        <r>
          <rPr>
            <sz val="9"/>
            <color indexed="81"/>
            <rFont val="돋움"/>
            <family val="3"/>
            <charset val="129"/>
          </rPr>
          <t>베트남</t>
        </r>
        <r>
          <rPr>
            <sz val="9"/>
            <color indexed="81"/>
            <rFont val="Tahoma"/>
            <family val="2"/>
          </rPr>
          <t xml:space="preserve">)
7. </t>
        </r>
        <r>
          <rPr>
            <sz val="9"/>
            <color indexed="81"/>
            <rFont val="돋움"/>
            <family val="3"/>
            <charset val="129"/>
          </rPr>
          <t xml:space="preserve">㈜프리캡
</t>
        </r>
        <r>
          <rPr>
            <sz val="9"/>
            <color indexed="81"/>
            <rFont val="Tahoma"/>
            <family val="2"/>
          </rPr>
          <t xml:space="preserve">8. </t>
        </r>
        <r>
          <rPr>
            <sz val="9"/>
            <color indexed="81"/>
            <rFont val="돋움"/>
            <family val="3"/>
            <charset val="129"/>
          </rPr>
          <t xml:space="preserve">㈜아프리카프릭스
</t>
        </r>
        <r>
          <rPr>
            <sz val="9"/>
            <color indexed="81"/>
            <rFont val="Tahoma"/>
            <family val="2"/>
          </rPr>
          <t xml:space="preserve">9. </t>
        </r>
        <r>
          <rPr>
            <sz val="9"/>
            <color indexed="81"/>
            <rFont val="돋움"/>
            <family val="3"/>
            <charset val="129"/>
          </rPr>
          <t xml:space="preserve">㈜프리콩
</t>
        </r>
        <r>
          <rPr>
            <sz val="9"/>
            <color indexed="81"/>
            <rFont val="Tahoma"/>
            <family val="2"/>
          </rPr>
          <t xml:space="preserve">10. </t>
        </r>
        <r>
          <rPr>
            <sz val="9"/>
            <color indexed="81"/>
            <rFont val="돋움"/>
            <family val="3"/>
            <charset val="129"/>
          </rPr>
          <t xml:space="preserve">㈜프릭엔
</t>
        </r>
        <r>
          <rPr>
            <sz val="9"/>
            <color indexed="81"/>
            <rFont val="Tahoma"/>
            <family val="2"/>
          </rPr>
          <t xml:space="preserve">11. </t>
        </r>
        <r>
          <rPr>
            <sz val="9"/>
            <color indexed="81"/>
            <rFont val="돋움"/>
            <family val="3"/>
            <charset val="129"/>
          </rPr>
          <t xml:space="preserve">㈜아프리카오픈스튜디오
</t>
        </r>
        <r>
          <rPr>
            <sz val="9"/>
            <color indexed="81"/>
            <rFont val="Tahoma"/>
            <family val="2"/>
          </rPr>
          <t xml:space="preserve">12. </t>
        </r>
        <r>
          <rPr>
            <sz val="9"/>
            <color indexed="81"/>
            <rFont val="돋움"/>
            <family val="3"/>
            <charset val="129"/>
          </rPr>
          <t xml:space="preserve">㈜프리컷
</t>
        </r>
        <r>
          <rPr>
            <sz val="9"/>
            <color indexed="81"/>
            <rFont val="Tahoma"/>
            <family val="2"/>
          </rPr>
          <t xml:space="preserve">13. </t>
        </r>
        <r>
          <rPr>
            <sz val="9"/>
            <color indexed="81"/>
            <rFont val="돋움"/>
            <family val="3"/>
            <charset val="129"/>
          </rPr>
          <t>㈜프리비알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㈜비알캠페인</t>
        </r>
        <r>
          <rPr>
            <sz val="9"/>
            <color indexed="81"/>
            <rFont val="Tahoma"/>
            <family val="2"/>
          </rPr>
          <t xml:space="preserve">)
14. </t>
        </r>
        <r>
          <rPr>
            <sz val="9"/>
            <color indexed="81"/>
            <rFont val="돋움"/>
            <family val="3"/>
            <charset val="129"/>
          </rPr>
          <t>㈜아프리카콜로세움</t>
        </r>
      </text>
    </comment>
    <comment ref="BF48" authorId="0" shapeId="0" xr:uid="{00000000-0006-0000-0000-000017000000}">
      <text>
        <r>
          <rPr>
            <b/>
            <sz val="9"/>
            <color indexed="81"/>
            <rFont val="돋움"/>
            <family val="3"/>
            <charset val="129"/>
          </rPr>
          <t>아일라</t>
        </r>
        <r>
          <rPr>
            <b/>
            <sz val="9"/>
            <color indexed="81"/>
            <rFont val="Tahoma"/>
            <family val="2"/>
          </rPr>
          <t>_</t>
        </r>
        <r>
          <rPr>
            <b/>
            <sz val="9"/>
            <color indexed="81"/>
            <rFont val="돋움"/>
            <family val="3"/>
            <charset val="129"/>
          </rPr>
          <t>전경희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1. AFREECATV CO.,LTD(</t>
        </r>
        <r>
          <rPr>
            <sz val="9"/>
            <color indexed="81"/>
            <rFont val="돋움"/>
            <family val="3"/>
            <charset val="129"/>
          </rPr>
          <t>일본</t>
        </r>
        <r>
          <rPr>
            <sz val="9"/>
            <color indexed="81"/>
            <rFont val="Tahoma"/>
            <family val="2"/>
          </rPr>
          <t>)
2. AFREECATV CO., LTD(</t>
        </r>
        <r>
          <rPr>
            <sz val="9"/>
            <color indexed="81"/>
            <rFont val="돋움"/>
            <family val="3"/>
            <charset val="129"/>
          </rPr>
          <t>태국</t>
        </r>
        <r>
          <rPr>
            <sz val="9"/>
            <color indexed="81"/>
            <rFont val="Tahoma"/>
            <family val="2"/>
          </rPr>
          <t>)
3. AFREECATV CO.,LTD(</t>
        </r>
        <r>
          <rPr>
            <sz val="9"/>
            <color indexed="81"/>
            <rFont val="돋움"/>
            <family val="3"/>
            <charset val="129"/>
          </rPr>
          <t>대만</t>
        </r>
        <r>
          <rPr>
            <sz val="9"/>
            <color indexed="81"/>
            <rFont val="Tahoma"/>
            <family val="2"/>
          </rPr>
          <t>)
4. AFREECA TV CO..LTD(</t>
        </r>
        <r>
          <rPr>
            <sz val="9"/>
            <color indexed="81"/>
            <rFont val="돋움"/>
            <family val="3"/>
            <charset val="129"/>
          </rPr>
          <t>미국</t>
        </r>
        <r>
          <rPr>
            <sz val="9"/>
            <color indexed="81"/>
            <rFont val="Tahoma"/>
            <family val="2"/>
          </rPr>
          <t>)
5. AFREECATV CO.,LTD(</t>
        </r>
        <r>
          <rPr>
            <sz val="9"/>
            <color indexed="81"/>
            <rFont val="돋움"/>
            <family val="3"/>
            <charset val="129"/>
          </rPr>
          <t>홍콩</t>
        </r>
        <r>
          <rPr>
            <sz val="9"/>
            <color indexed="81"/>
            <rFont val="Tahoma"/>
            <family val="2"/>
          </rPr>
          <t>)
6. VINA AFREECA JOINT STOCK COMPANY(</t>
        </r>
        <r>
          <rPr>
            <sz val="9"/>
            <color indexed="81"/>
            <rFont val="돋움"/>
            <family val="3"/>
            <charset val="129"/>
          </rPr>
          <t>베트남</t>
        </r>
        <r>
          <rPr>
            <sz val="9"/>
            <color indexed="81"/>
            <rFont val="Tahoma"/>
            <family val="2"/>
          </rPr>
          <t xml:space="preserve">)
7. </t>
        </r>
        <r>
          <rPr>
            <sz val="9"/>
            <color indexed="81"/>
            <rFont val="돋움"/>
            <family val="3"/>
            <charset val="129"/>
          </rPr>
          <t xml:space="preserve">㈜프리캡
</t>
        </r>
        <r>
          <rPr>
            <sz val="9"/>
            <color indexed="81"/>
            <rFont val="Tahoma"/>
            <family val="2"/>
          </rPr>
          <t xml:space="preserve">8. </t>
        </r>
        <r>
          <rPr>
            <sz val="9"/>
            <color indexed="81"/>
            <rFont val="돋움"/>
            <family val="3"/>
            <charset val="129"/>
          </rPr>
          <t xml:space="preserve">㈜아프리카프릭스
</t>
        </r>
        <r>
          <rPr>
            <sz val="9"/>
            <color indexed="81"/>
            <rFont val="Tahoma"/>
            <family val="2"/>
          </rPr>
          <t xml:space="preserve">9. </t>
        </r>
        <r>
          <rPr>
            <sz val="9"/>
            <color indexed="81"/>
            <rFont val="돋움"/>
            <family val="3"/>
            <charset val="129"/>
          </rPr>
          <t xml:space="preserve">㈜프리콩
</t>
        </r>
        <r>
          <rPr>
            <sz val="9"/>
            <color indexed="81"/>
            <rFont val="Tahoma"/>
            <family val="2"/>
          </rPr>
          <t xml:space="preserve">10. </t>
        </r>
        <r>
          <rPr>
            <sz val="9"/>
            <color indexed="81"/>
            <rFont val="돋움"/>
            <family val="3"/>
            <charset val="129"/>
          </rPr>
          <t xml:space="preserve">㈜프릭엔
</t>
        </r>
        <r>
          <rPr>
            <sz val="9"/>
            <color indexed="81"/>
            <rFont val="Tahoma"/>
            <family val="2"/>
          </rPr>
          <t xml:space="preserve">11. </t>
        </r>
        <r>
          <rPr>
            <sz val="9"/>
            <color indexed="81"/>
            <rFont val="돋움"/>
            <family val="3"/>
            <charset val="129"/>
          </rPr>
          <t xml:space="preserve">㈜아프리카오픈스튜디오
</t>
        </r>
        <r>
          <rPr>
            <sz val="9"/>
            <color indexed="81"/>
            <rFont val="Tahoma"/>
            <family val="2"/>
          </rPr>
          <t xml:space="preserve">12. </t>
        </r>
        <r>
          <rPr>
            <sz val="9"/>
            <color indexed="81"/>
            <rFont val="돋움"/>
            <family val="3"/>
            <charset val="129"/>
          </rPr>
          <t xml:space="preserve">㈜프리컷
</t>
        </r>
        <r>
          <rPr>
            <sz val="9"/>
            <color indexed="81"/>
            <rFont val="Tahoma"/>
            <family val="2"/>
          </rPr>
          <t xml:space="preserve">13. </t>
        </r>
        <r>
          <rPr>
            <sz val="9"/>
            <color indexed="81"/>
            <rFont val="돋움"/>
            <family val="3"/>
            <charset val="129"/>
          </rPr>
          <t>㈜프리비알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㈜비알캠페인</t>
        </r>
        <r>
          <rPr>
            <sz val="9"/>
            <color indexed="81"/>
            <rFont val="Tahoma"/>
            <family val="2"/>
          </rPr>
          <t xml:space="preserve">)
14. </t>
        </r>
        <r>
          <rPr>
            <sz val="9"/>
            <color indexed="81"/>
            <rFont val="돋움"/>
            <family val="3"/>
            <charset val="129"/>
          </rPr>
          <t>㈜아프리카콜로세움</t>
        </r>
      </text>
    </comment>
    <comment ref="BI48" authorId="0" shapeId="0" xr:uid="{00000000-0006-0000-0000-000018000000}">
      <text>
        <r>
          <rPr>
            <b/>
            <sz val="9"/>
            <color indexed="81"/>
            <rFont val="돋움"/>
            <family val="3"/>
            <charset val="129"/>
          </rPr>
          <t>아일라</t>
        </r>
        <r>
          <rPr>
            <b/>
            <sz val="9"/>
            <color indexed="81"/>
            <rFont val="Tahoma"/>
            <family val="2"/>
          </rPr>
          <t>_</t>
        </r>
        <r>
          <rPr>
            <b/>
            <sz val="9"/>
            <color indexed="81"/>
            <rFont val="돋움"/>
            <family val="3"/>
            <charset val="129"/>
          </rPr>
          <t>전경희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1. AFREECATV CO.,LTD(</t>
        </r>
        <r>
          <rPr>
            <sz val="9"/>
            <color indexed="81"/>
            <rFont val="돋움"/>
            <family val="3"/>
            <charset val="129"/>
          </rPr>
          <t>일본</t>
        </r>
        <r>
          <rPr>
            <sz val="9"/>
            <color indexed="81"/>
            <rFont val="Tahoma"/>
            <family val="2"/>
          </rPr>
          <t>)
2. AFREECATV CO., LTD(</t>
        </r>
        <r>
          <rPr>
            <sz val="9"/>
            <color indexed="81"/>
            <rFont val="돋움"/>
            <family val="3"/>
            <charset val="129"/>
          </rPr>
          <t>태국</t>
        </r>
        <r>
          <rPr>
            <sz val="9"/>
            <color indexed="81"/>
            <rFont val="Tahoma"/>
            <family val="2"/>
          </rPr>
          <t>)
3. AFREECATV CO.,LTD(</t>
        </r>
        <r>
          <rPr>
            <sz val="9"/>
            <color indexed="81"/>
            <rFont val="돋움"/>
            <family val="3"/>
            <charset val="129"/>
          </rPr>
          <t>대만</t>
        </r>
        <r>
          <rPr>
            <sz val="9"/>
            <color indexed="81"/>
            <rFont val="Tahoma"/>
            <family val="2"/>
          </rPr>
          <t>)
4. AFREECA TV CO..LTD(</t>
        </r>
        <r>
          <rPr>
            <sz val="9"/>
            <color indexed="81"/>
            <rFont val="돋움"/>
            <family val="3"/>
            <charset val="129"/>
          </rPr>
          <t>미국</t>
        </r>
        <r>
          <rPr>
            <sz val="9"/>
            <color indexed="81"/>
            <rFont val="Tahoma"/>
            <family val="2"/>
          </rPr>
          <t>)
5. AFREECATV CO.,LTD(</t>
        </r>
        <r>
          <rPr>
            <sz val="9"/>
            <color indexed="81"/>
            <rFont val="돋움"/>
            <family val="3"/>
            <charset val="129"/>
          </rPr>
          <t>홍콩</t>
        </r>
        <r>
          <rPr>
            <sz val="9"/>
            <color indexed="81"/>
            <rFont val="Tahoma"/>
            <family val="2"/>
          </rPr>
          <t>)
6. VINA AFREECA JOINT STOCK COMPANY(</t>
        </r>
        <r>
          <rPr>
            <sz val="9"/>
            <color indexed="81"/>
            <rFont val="돋움"/>
            <family val="3"/>
            <charset val="129"/>
          </rPr>
          <t>베트남</t>
        </r>
        <r>
          <rPr>
            <sz val="9"/>
            <color indexed="81"/>
            <rFont val="Tahoma"/>
            <family val="2"/>
          </rPr>
          <t xml:space="preserve">)
7. </t>
        </r>
        <r>
          <rPr>
            <sz val="9"/>
            <color indexed="81"/>
            <rFont val="돋움"/>
            <family val="3"/>
            <charset val="129"/>
          </rPr>
          <t xml:space="preserve">㈜프리캡
</t>
        </r>
        <r>
          <rPr>
            <sz val="9"/>
            <color indexed="81"/>
            <rFont val="Tahoma"/>
            <family val="2"/>
          </rPr>
          <t xml:space="preserve">8. </t>
        </r>
        <r>
          <rPr>
            <sz val="9"/>
            <color indexed="81"/>
            <rFont val="돋움"/>
            <family val="3"/>
            <charset val="129"/>
          </rPr>
          <t xml:space="preserve">㈜아프리카프릭스
</t>
        </r>
        <r>
          <rPr>
            <sz val="9"/>
            <color indexed="81"/>
            <rFont val="Tahoma"/>
            <family val="2"/>
          </rPr>
          <t xml:space="preserve">9. </t>
        </r>
        <r>
          <rPr>
            <sz val="9"/>
            <color indexed="81"/>
            <rFont val="돋움"/>
            <family val="3"/>
            <charset val="129"/>
          </rPr>
          <t xml:space="preserve">㈜프리콩
</t>
        </r>
        <r>
          <rPr>
            <sz val="9"/>
            <color indexed="81"/>
            <rFont val="Tahoma"/>
            <family val="2"/>
          </rPr>
          <t xml:space="preserve">10. </t>
        </r>
        <r>
          <rPr>
            <sz val="9"/>
            <color indexed="81"/>
            <rFont val="돋움"/>
            <family val="3"/>
            <charset val="129"/>
          </rPr>
          <t xml:space="preserve">㈜아프리카오픈스튜디오
</t>
        </r>
        <r>
          <rPr>
            <sz val="9"/>
            <color indexed="81"/>
            <rFont val="Tahoma"/>
            <family val="2"/>
          </rPr>
          <t xml:space="preserve">11. </t>
        </r>
        <r>
          <rPr>
            <sz val="9"/>
            <color indexed="81"/>
            <rFont val="돋움"/>
            <family val="3"/>
            <charset val="129"/>
          </rPr>
          <t xml:space="preserve">㈜프리컷
</t>
        </r>
        <r>
          <rPr>
            <sz val="9"/>
            <color indexed="81"/>
            <rFont val="Tahoma"/>
            <family val="2"/>
          </rPr>
          <t xml:space="preserve">12. </t>
        </r>
        <r>
          <rPr>
            <sz val="9"/>
            <color indexed="81"/>
            <rFont val="돋움"/>
            <family val="3"/>
            <charset val="129"/>
          </rPr>
          <t>㈜프리비알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㈜비알캠페인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13. </t>
        </r>
        <r>
          <rPr>
            <sz val="9"/>
            <color indexed="81"/>
            <rFont val="돋움"/>
            <family val="3"/>
            <charset val="129"/>
          </rPr>
          <t>㈜아프리카콜로세움</t>
        </r>
      </text>
    </comment>
    <comment ref="BL48" authorId="2" shapeId="0" xr:uid="{00000000-0006-0000-0000-000019000000}">
      <text>
        <r>
          <rPr>
            <sz val="9"/>
            <color indexed="81"/>
            <rFont val="Tahoma"/>
            <family val="2"/>
          </rPr>
          <t>1. AFREECATV CO.,LTD(</t>
        </r>
        <r>
          <rPr>
            <sz val="9"/>
            <color indexed="81"/>
            <rFont val="돋움"/>
            <family val="3"/>
            <charset val="129"/>
          </rPr>
          <t>일본</t>
        </r>
        <r>
          <rPr>
            <sz val="9"/>
            <color indexed="81"/>
            <rFont val="Tahoma"/>
            <family val="2"/>
          </rPr>
          <t>)
2. AFREECATV CO., LTD(</t>
        </r>
        <r>
          <rPr>
            <sz val="9"/>
            <color indexed="81"/>
            <rFont val="돋움"/>
            <family val="3"/>
            <charset val="129"/>
          </rPr>
          <t>태국</t>
        </r>
        <r>
          <rPr>
            <sz val="9"/>
            <color indexed="81"/>
            <rFont val="Tahoma"/>
            <family val="2"/>
          </rPr>
          <t>)
3. AFREECATV CO.,LTD(</t>
        </r>
        <r>
          <rPr>
            <sz val="9"/>
            <color indexed="81"/>
            <rFont val="돋움"/>
            <family val="3"/>
            <charset val="129"/>
          </rPr>
          <t>대만</t>
        </r>
        <r>
          <rPr>
            <sz val="9"/>
            <color indexed="81"/>
            <rFont val="Tahoma"/>
            <family val="2"/>
          </rPr>
          <t>)
4. AFREECA TV CO..LTD(</t>
        </r>
        <r>
          <rPr>
            <sz val="9"/>
            <color indexed="81"/>
            <rFont val="돋움"/>
            <family val="3"/>
            <charset val="129"/>
          </rPr>
          <t>미국</t>
        </r>
        <r>
          <rPr>
            <sz val="9"/>
            <color indexed="81"/>
            <rFont val="Tahoma"/>
            <family val="2"/>
          </rPr>
          <t>)
5. AFREECATV CO.,LTD(</t>
        </r>
        <r>
          <rPr>
            <sz val="9"/>
            <color indexed="81"/>
            <rFont val="돋움"/>
            <family val="3"/>
            <charset val="129"/>
          </rPr>
          <t>홍콩</t>
        </r>
        <r>
          <rPr>
            <sz val="9"/>
            <color indexed="81"/>
            <rFont val="Tahoma"/>
            <family val="2"/>
          </rPr>
          <t>)
6. VINA AFREECA JOINT STOCK COMPANY(</t>
        </r>
        <r>
          <rPr>
            <sz val="9"/>
            <color indexed="81"/>
            <rFont val="돋움"/>
            <family val="3"/>
            <charset val="129"/>
          </rPr>
          <t>베트남</t>
        </r>
        <r>
          <rPr>
            <sz val="9"/>
            <color indexed="81"/>
            <rFont val="Tahoma"/>
            <family val="2"/>
          </rPr>
          <t xml:space="preserve">)
7. </t>
        </r>
        <r>
          <rPr>
            <sz val="9"/>
            <color indexed="81"/>
            <rFont val="돋움"/>
            <family val="3"/>
            <charset val="129"/>
          </rPr>
          <t xml:space="preserve">㈜프리캡
</t>
        </r>
        <r>
          <rPr>
            <sz val="9"/>
            <color indexed="81"/>
            <rFont val="Tahoma"/>
            <family val="2"/>
          </rPr>
          <t xml:space="preserve">8. </t>
        </r>
        <r>
          <rPr>
            <sz val="9"/>
            <color indexed="81"/>
            <rFont val="돋움"/>
            <family val="3"/>
            <charset val="129"/>
          </rPr>
          <t xml:space="preserve">㈜아프리카프릭스
</t>
        </r>
        <r>
          <rPr>
            <sz val="9"/>
            <color indexed="81"/>
            <rFont val="Tahoma"/>
            <family val="2"/>
          </rPr>
          <t xml:space="preserve">9. </t>
        </r>
        <r>
          <rPr>
            <sz val="9"/>
            <color indexed="81"/>
            <rFont val="돋움"/>
            <family val="3"/>
            <charset val="129"/>
          </rPr>
          <t xml:space="preserve">㈜프리콩
</t>
        </r>
        <r>
          <rPr>
            <sz val="9"/>
            <color indexed="81"/>
            <rFont val="Tahoma"/>
            <family val="2"/>
          </rPr>
          <t xml:space="preserve">10. </t>
        </r>
        <r>
          <rPr>
            <sz val="9"/>
            <color indexed="81"/>
            <rFont val="돋움"/>
            <family val="3"/>
            <charset val="129"/>
          </rPr>
          <t xml:space="preserve">㈜프릭엔
</t>
        </r>
        <r>
          <rPr>
            <sz val="9"/>
            <color indexed="81"/>
            <rFont val="Tahoma"/>
            <family val="2"/>
          </rPr>
          <t xml:space="preserve">11. </t>
        </r>
        <r>
          <rPr>
            <sz val="9"/>
            <color indexed="81"/>
            <rFont val="돋움"/>
            <family val="3"/>
            <charset val="129"/>
          </rPr>
          <t xml:space="preserve">㈜아프리카오픈스튜디오
</t>
        </r>
        <r>
          <rPr>
            <sz val="9"/>
            <color indexed="81"/>
            <rFont val="Tahoma"/>
            <family val="2"/>
          </rPr>
          <t xml:space="preserve">12. </t>
        </r>
        <r>
          <rPr>
            <sz val="9"/>
            <color indexed="81"/>
            <rFont val="돋움"/>
            <family val="3"/>
            <charset val="129"/>
          </rPr>
          <t xml:space="preserve">㈜프리컷
</t>
        </r>
        <r>
          <rPr>
            <sz val="9"/>
            <color indexed="81"/>
            <rFont val="Tahoma"/>
            <family val="2"/>
          </rPr>
          <t xml:space="preserve">13. </t>
        </r>
        <r>
          <rPr>
            <sz val="9"/>
            <color indexed="81"/>
            <rFont val="돋움"/>
            <family val="3"/>
            <charset val="129"/>
          </rPr>
          <t>㈜프리비알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㈜비알캠페인</t>
        </r>
        <r>
          <rPr>
            <sz val="9"/>
            <color indexed="81"/>
            <rFont val="Tahoma"/>
            <family val="2"/>
          </rPr>
          <t xml:space="preserve">)
14. </t>
        </r>
        <r>
          <rPr>
            <sz val="9"/>
            <color indexed="81"/>
            <rFont val="돋움"/>
            <family val="3"/>
            <charset val="129"/>
          </rPr>
          <t>㈜아프리카콜로세움</t>
        </r>
      </text>
    </comment>
    <comment ref="BN48" authorId="0" shapeId="0" xr:uid="{00000000-0006-0000-0000-00001A000000}">
      <text>
        <r>
          <rPr>
            <sz val="9"/>
            <color indexed="81"/>
            <rFont val="Tahoma"/>
            <family val="2"/>
          </rPr>
          <t>1. AFREECATV CO.,LTD(</t>
        </r>
        <r>
          <rPr>
            <sz val="9"/>
            <color indexed="81"/>
            <rFont val="돋움"/>
            <family val="3"/>
            <charset val="129"/>
          </rPr>
          <t>일본</t>
        </r>
        <r>
          <rPr>
            <sz val="9"/>
            <color indexed="81"/>
            <rFont val="Tahoma"/>
            <family val="2"/>
          </rPr>
          <t>)
2. AFREECATV CO., LTD(</t>
        </r>
        <r>
          <rPr>
            <sz val="9"/>
            <color indexed="81"/>
            <rFont val="돋움"/>
            <family val="3"/>
            <charset val="129"/>
          </rPr>
          <t>태국</t>
        </r>
        <r>
          <rPr>
            <sz val="9"/>
            <color indexed="81"/>
            <rFont val="Tahoma"/>
            <family val="2"/>
          </rPr>
          <t>)
3. AFREECATV CO.,LTD(</t>
        </r>
        <r>
          <rPr>
            <sz val="9"/>
            <color indexed="81"/>
            <rFont val="돋움"/>
            <family val="3"/>
            <charset val="129"/>
          </rPr>
          <t>대만</t>
        </r>
        <r>
          <rPr>
            <sz val="9"/>
            <color indexed="81"/>
            <rFont val="Tahoma"/>
            <family val="2"/>
          </rPr>
          <t>)
4. AFREECA TV CO..LTD(</t>
        </r>
        <r>
          <rPr>
            <sz val="9"/>
            <color indexed="81"/>
            <rFont val="돋움"/>
            <family val="3"/>
            <charset val="129"/>
          </rPr>
          <t>미국</t>
        </r>
        <r>
          <rPr>
            <sz val="9"/>
            <color indexed="81"/>
            <rFont val="Tahoma"/>
            <family val="2"/>
          </rPr>
          <t>)
5. AFREECATV CO.,LTD(</t>
        </r>
        <r>
          <rPr>
            <sz val="9"/>
            <color indexed="81"/>
            <rFont val="돋움"/>
            <family val="3"/>
            <charset val="129"/>
          </rPr>
          <t>홍콩</t>
        </r>
        <r>
          <rPr>
            <sz val="9"/>
            <color indexed="81"/>
            <rFont val="Tahoma"/>
            <family val="2"/>
          </rPr>
          <t>)
6. VINA AFREECA JOINT STOCK COMPANY(</t>
        </r>
        <r>
          <rPr>
            <sz val="9"/>
            <color indexed="81"/>
            <rFont val="돋움"/>
            <family val="3"/>
            <charset val="129"/>
          </rPr>
          <t>베트남</t>
        </r>
        <r>
          <rPr>
            <sz val="9"/>
            <color indexed="81"/>
            <rFont val="Tahoma"/>
            <family val="2"/>
          </rPr>
          <t xml:space="preserve">)
7. </t>
        </r>
        <r>
          <rPr>
            <sz val="9"/>
            <color indexed="81"/>
            <rFont val="돋움"/>
            <family val="3"/>
            <charset val="129"/>
          </rPr>
          <t xml:space="preserve">㈜프리캡
</t>
        </r>
        <r>
          <rPr>
            <sz val="9"/>
            <color indexed="81"/>
            <rFont val="Tahoma"/>
            <family val="2"/>
          </rPr>
          <t xml:space="preserve">8. </t>
        </r>
        <r>
          <rPr>
            <sz val="9"/>
            <color indexed="81"/>
            <rFont val="돋움"/>
            <family val="3"/>
            <charset val="129"/>
          </rPr>
          <t xml:space="preserve">㈜아프리카프릭스
</t>
        </r>
        <r>
          <rPr>
            <sz val="9"/>
            <color indexed="81"/>
            <rFont val="Tahoma"/>
            <family val="2"/>
          </rPr>
          <t xml:space="preserve">9. </t>
        </r>
        <r>
          <rPr>
            <sz val="9"/>
            <color indexed="81"/>
            <rFont val="돋움"/>
            <family val="3"/>
            <charset val="129"/>
          </rPr>
          <t xml:space="preserve">㈜프리콩
</t>
        </r>
        <r>
          <rPr>
            <sz val="9"/>
            <color indexed="81"/>
            <rFont val="Tahoma"/>
            <family val="2"/>
          </rPr>
          <t xml:space="preserve">10. </t>
        </r>
        <r>
          <rPr>
            <sz val="9"/>
            <color indexed="81"/>
            <rFont val="돋움"/>
            <family val="3"/>
            <charset val="129"/>
          </rPr>
          <t xml:space="preserve">㈜아프리카오픈스튜디오
</t>
        </r>
        <r>
          <rPr>
            <sz val="9"/>
            <color indexed="81"/>
            <rFont val="Tahoma"/>
            <family val="2"/>
          </rPr>
          <t xml:space="preserve">11. </t>
        </r>
        <r>
          <rPr>
            <sz val="9"/>
            <color indexed="81"/>
            <rFont val="돋움"/>
            <family val="3"/>
            <charset val="129"/>
          </rPr>
          <t xml:space="preserve">㈜프리컷
</t>
        </r>
        <r>
          <rPr>
            <sz val="9"/>
            <color indexed="81"/>
            <rFont val="Tahoma"/>
            <family val="2"/>
          </rPr>
          <t xml:space="preserve">12. </t>
        </r>
        <r>
          <rPr>
            <sz val="9"/>
            <color indexed="81"/>
            <rFont val="돋움"/>
            <family val="3"/>
            <charset val="129"/>
          </rPr>
          <t>㈜프리비알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㈜비알캠페인</t>
        </r>
        <r>
          <rPr>
            <sz val="9"/>
            <color indexed="81"/>
            <rFont val="Tahoma"/>
            <family val="2"/>
          </rPr>
          <t xml:space="preserve">)
13. </t>
        </r>
        <r>
          <rPr>
            <sz val="9"/>
            <color indexed="81"/>
            <rFont val="돋움"/>
            <family val="3"/>
            <charset val="129"/>
          </rPr>
          <t>㈜아프리카콜로세움</t>
        </r>
      </text>
    </comment>
    <comment ref="BQ48" authorId="0" shapeId="0" xr:uid="{00000000-0006-0000-0000-00001B000000}">
      <text>
        <r>
          <rPr>
            <sz val="9"/>
            <color indexed="81"/>
            <rFont val="Tahoma"/>
            <family val="2"/>
          </rPr>
          <t>1. AFREECATV CO.,LTD(</t>
        </r>
        <r>
          <rPr>
            <sz val="9"/>
            <color indexed="81"/>
            <rFont val="돋움"/>
            <family val="3"/>
            <charset val="129"/>
          </rPr>
          <t>일본</t>
        </r>
        <r>
          <rPr>
            <sz val="9"/>
            <color indexed="81"/>
            <rFont val="Tahoma"/>
            <family val="2"/>
          </rPr>
          <t>)
2. AFREECATV CO., LTD(</t>
        </r>
        <r>
          <rPr>
            <sz val="9"/>
            <color indexed="81"/>
            <rFont val="돋움"/>
            <family val="3"/>
            <charset val="129"/>
          </rPr>
          <t>태국</t>
        </r>
        <r>
          <rPr>
            <sz val="9"/>
            <color indexed="81"/>
            <rFont val="Tahoma"/>
            <family val="2"/>
          </rPr>
          <t>)
3. AFREECATV CO.,LTD(</t>
        </r>
        <r>
          <rPr>
            <sz val="9"/>
            <color indexed="81"/>
            <rFont val="돋움"/>
            <family val="3"/>
            <charset val="129"/>
          </rPr>
          <t>대만</t>
        </r>
        <r>
          <rPr>
            <sz val="9"/>
            <color indexed="81"/>
            <rFont val="Tahoma"/>
            <family val="2"/>
          </rPr>
          <t>)
4. AFREECA TV CO..LTD(</t>
        </r>
        <r>
          <rPr>
            <sz val="9"/>
            <color indexed="81"/>
            <rFont val="돋움"/>
            <family val="3"/>
            <charset val="129"/>
          </rPr>
          <t>미국</t>
        </r>
        <r>
          <rPr>
            <sz val="9"/>
            <color indexed="81"/>
            <rFont val="Tahoma"/>
            <family val="2"/>
          </rPr>
          <t>)
5. AFREECATV CO.,LTD(</t>
        </r>
        <r>
          <rPr>
            <sz val="9"/>
            <color indexed="81"/>
            <rFont val="돋움"/>
            <family val="3"/>
            <charset val="129"/>
          </rPr>
          <t>홍콩</t>
        </r>
        <r>
          <rPr>
            <sz val="9"/>
            <color indexed="81"/>
            <rFont val="Tahoma"/>
            <family val="2"/>
          </rPr>
          <t>)
6. VINA AFREECA JOINT STOCK COMPANY(</t>
        </r>
        <r>
          <rPr>
            <sz val="9"/>
            <color indexed="81"/>
            <rFont val="돋움"/>
            <family val="3"/>
            <charset val="129"/>
          </rPr>
          <t>베트남</t>
        </r>
        <r>
          <rPr>
            <sz val="9"/>
            <color indexed="81"/>
            <rFont val="Tahoma"/>
            <family val="2"/>
          </rPr>
          <t xml:space="preserve">)
7. </t>
        </r>
        <r>
          <rPr>
            <sz val="9"/>
            <color indexed="81"/>
            <rFont val="돋움"/>
            <family val="3"/>
            <charset val="129"/>
          </rPr>
          <t xml:space="preserve">㈜프리캡
</t>
        </r>
        <r>
          <rPr>
            <sz val="9"/>
            <color indexed="81"/>
            <rFont val="Tahoma"/>
            <family val="2"/>
          </rPr>
          <t xml:space="preserve">8. </t>
        </r>
        <r>
          <rPr>
            <sz val="9"/>
            <color indexed="81"/>
            <rFont val="돋움"/>
            <family val="3"/>
            <charset val="129"/>
          </rPr>
          <t xml:space="preserve">㈜아프리카프릭스
</t>
        </r>
        <r>
          <rPr>
            <sz val="9"/>
            <color indexed="81"/>
            <rFont val="Tahoma"/>
            <family val="2"/>
          </rPr>
          <t xml:space="preserve">9. </t>
        </r>
        <r>
          <rPr>
            <sz val="9"/>
            <color indexed="81"/>
            <rFont val="돋움"/>
            <family val="3"/>
            <charset val="129"/>
          </rPr>
          <t xml:space="preserve">㈜프리콩
</t>
        </r>
        <r>
          <rPr>
            <sz val="9"/>
            <color indexed="81"/>
            <rFont val="Tahoma"/>
            <family val="2"/>
          </rPr>
          <t xml:space="preserve">10. </t>
        </r>
        <r>
          <rPr>
            <sz val="9"/>
            <color indexed="81"/>
            <rFont val="돋움"/>
            <family val="3"/>
            <charset val="129"/>
          </rPr>
          <t xml:space="preserve">㈜아프리카오픈스튜디오
</t>
        </r>
        <r>
          <rPr>
            <sz val="9"/>
            <color indexed="81"/>
            <rFont val="Tahoma"/>
            <family val="2"/>
          </rPr>
          <t xml:space="preserve">11. </t>
        </r>
        <r>
          <rPr>
            <sz val="9"/>
            <color indexed="81"/>
            <rFont val="돋움"/>
            <family val="3"/>
            <charset val="129"/>
          </rPr>
          <t xml:space="preserve">㈜프리컷
</t>
        </r>
        <r>
          <rPr>
            <sz val="9"/>
            <color indexed="81"/>
            <rFont val="Tahoma"/>
            <family val="2"/>
          </rPr>
          <t xml:space="preserve">12. </t>
        </r>
        <r>
          <rPr>
            <sz val="9"/>
            <color indexed="81"/>
            <rFont val="돋움"/>
            <family val="3"/>
            <charset val="129"/>
          </rPr>
          <t>㈜프리비알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㈜비알캠페인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13. </t>
        </r>
        <r>
          <rPr>
            <sz val="9"/>
            <color indexed="81"/>
            <rFont val="돋움"/>
            <family val="3"/>
            <charset val="129"/>
          </rPr>
          <t>㈜아프리카콜로세움</t>
        </r>
      </text>
    </comment>
    <comment ref="BT48" authorId="0" shapeId="0" xr:uid="{00000000-0006-0000-0000-00001C000000}">
      <text>
        <r>
          <rPr>
            <sz val="9"/>
            <color indexed="81"/>
            <rFont val="Tahoma"/>
            <family val="2"/>
          </rPr>
          <t>1. AFREECATV CO.,LTD(</t>
        </r>
        <r>
          <rPr>
            <sz val="9"/>
            <color indexed="81"/>
            <rFont val="돋움"/>
            <family val="3"/>
            <charset val="129"/>
          </rPr>
          <t>일본</t>
        </r>
        <r>
          <rPr>
            <sz val="9"/>
            <color indexed="81"/>
            <rFont val="Tahoma"/>
            <family val="2"/>
          </rPr>
          <t>)
2. AFREECATV CO., LTD(</t>
        </r>
        <r>
          <rPr>
            <sz val="9"/>
            <color indexed="81"/>
            <rFont val="돋움"/>
            <family val="3"/>
            <charset val="129"/>
          </rPr>
          <t>태국</t>
        </r>
        <r>
          <rPr>
            <sz val="9"/>
            <color indexed="81"/>
            <rFont val="Tahoma"/>
            <family val="2"/>
          </rPr>
          <t>)
3. AFREECATV CO.,LTD(</t>
        </r>
        <r>
          <rPr>
            <sz val="9"/>
            <color indexed="81"/>
            <rFont val="돋움"/>
            <family val="3"/>
            <charset val="129"/>
          </rPr>
          <t>대만</t>
        </r>
        <r>
          <rPr>
            <sz val="9"/>
            <color indexed="81"/>
            <rFont val="Tahoma"/>
            <family val="2"/>
          </rPr>
          <t>)
4. AFREECA TV CO..LTD(</t>
        </r>
        <r>
          <rPr>
            <sz val="9"/>
            <color indexed="81"/>
            <rFont val="돋움"/>
            <family val="3"/>
            <charset val="129"/>
          </rPr>
          <t>미국</t>
        </r>
        <r>
          <rPr>
            <sz val="9"/>
            <color indexed="81"/>
            <rFont val="Tahoma"/>
            <family val="2"/>
          </rPr>
          <t>)
5. AFREECATV CO.,LTD(</t>
        </r>
        <r>
          <rPr>
            <sz val="9"/>
            <color indexed="81"/>
            <rFont val="돋움"/>
            <family val="3"/>
            <charset val="129"/>
          </rPr>
          <t>홍콩</t>
        </r>
        <r>
          <rPr>
            <sz val="9"/>
            <color indexed="81"/>
            <rFont val="Tahoma"/>
            <family val="2"/>
          </rPr>
          <t>)
6. VINA AFREECA JOINT STOCK COMPANY(</t>
        </r>
        <r>
          <rPr>
            <sz val="9"/>
            <color indexed="81"/>
            <rFont val="돋움"/>
            <family val="3"/>
            <charset val="129"/>
          </rPr>
          <t>베트남</t>
        </r>
        <r>
          <rPr>
            <sz val="9"/>
            <color indexed="81"/>
            <rFont val="Tahoma"/>
            <family val="2"/>
          </rPr>
          <t xml:space="preserve">)
7. </t>
        </r>
        <r>
          <rPr>
            <sz val="9"/>
            <color indexed="81"/>
            <rFont val="돋움"/>
            <family val="3"/>
            <charset val="129"/>
          </rPr>
          <t xml:space="preserve">㈜프리캡
</t>
        </r>
        <r>
          <rPr>
            <sz val="9"/>
            <color indexed="81"/>
            <rFont val="Tahoma"/>
            <family val="2"/>
          </rPr>
          <t xml:space="preserve">8. </t>
        </r>
        <r>
          <rPr>
            <sz val="9"/>
            <color indexed="81"/>
            <rFont val="돋움"/>
            <family val="3"/>
            <charset val="129"/>
          </rPr>
          <t xml:space="preserve">㈜아프리카프릭스
</t>
        </r>
        <r>
          <rPr>
            <sz val="9"/>
            <color indexed="81"/>
            <rFont val="Tahoma"/>
            <family val="2"/>
          </rPr>
          <t xml:space="preserve">9. </t>
        </r>
        <r>
          <rPr>
            <sz val="9"/>
            <color indexed="81"/>
            <rFont val="돋움"/>
            <family val="3"/>
            <charset val="129"/>
          </rPr>
          <t xml:space="preserve">㈜프리콩
</t>
        </r>
        <r>
          <rPr>
            <sz val="9"/>
            <color indexed="81"/>
            <rFont val="Tahoma"/>
            <family val="2"/>
          </rPr>
          <t xml:space="preserve">10. </t>
        </r>
        <r>
          <rPr>
            <sz val="9"/>
            <color indexed="81"/>
            <rFont val="돋움"/>
            <family val="3"/>
            <charset val="129"/>
          </rPr>
          <t xml:space="preserve">㈜아프리카오픈스튜디오
</t>
        </r>
        <r>
          <rPr>
            <sz val="9"/>
            <color indexed="81"/>
            <rFont val="Tahoma"/>
            <family val="2"/>
          </rPr>
          <t xml:space="preserve">11. </t>
        </r>
        <r>
          <rPr>
            <sz val="9"/>
            <color indexed="81"/>
            <rFont val="돋움"/>
            <family val="3"/>
            <charset val="129"/>
          </rPr>
          <t xml:space="preserve">㈜프리컷
</t>
        </r>
        <r>
          <rPr>
            <sz val="9"/>
            <color indexed="81"/>
            <rFont val="Tahoma"/>
            <family val="2"/>
          </rPr>
          <t xml:space="preserve">12. </t>
        </r>
        <r>
          <rPr>
            <sz val="9"/>
            <color indexed="81"/>
            <rFont val="돋움"/>
            <family val="3"/>
            <charset val="129"/>
          </rPr>
          <t>㈜프리비알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㈜비알캠페인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13. </t>
        </r>
        <r>
          <rPr>
            <sz val="9"/>
            <color indexed="81"/>
            <rFont val="돋움"/>
            <family val="3"/>
            <charset val="129"/>
          </rPr>
          <t xml:space="preserve">㈜아프리카콜로세움
</t>
        </r>
        <r>
          <rPr>
            <sz val="9"/>
            <color indexed="81"/>
            <rFont val="Tahoma"/>
            <family val="2"/>
          </rPr>
          <t xml:space="preserve">14. </t>
        </r>
        <r>
          <rPr>
            <sz val="9"/>
            <color indexed="81"/>
            <rFont val="돋움"/>
            <family val="3"/>
            <charset val="129"/>
          </rPr>
          <t>㈜프리메타</t>
        </r>
      </text>
    </comment>
    <comment ref="BW48" authorId="0" shapeId="0" xr:uid="{00000000-0006-0000-0000-00001D000000}">
      <text>
        <r>
          <rPr>
            <sz val="9"/>
            <color indexed="81"/>
            <rFont val="Tahoma"/>
            <family val="2"/>
          </rPr>
          <t>1. AFREECATV CO.,LTD(</t>
        </r>
        <r>
          <rPr>
            <sz val="9"/>
            <color indexed="81"/>
            <rFont val="돋움"/>
            <family val="3"/>
            <charset val="129"/>
          </rPr>
          <t>일본</t>
        </r>
        <r>
          <rPr>
            <sz val="9"/>
            <color indexed="81"/>
            <rFont val="Tahoma"/>
            <family val="2"/>
          </rPr>
          <t>)
2. AFREECATV CO., LTD(</t>
        </r>
        <r>
          <rPr>
            <sz val="9"/>
            <color indexed="81"/>
            <rFont val="돋움"/>
            <family val="3"/>
            <charset val="129"/>
          </rPr>
          <t>태국</t>
        </r>
        <r>
          <rPr>
            <sz val="9"/>
            <color indexed="81"/>
            <rFont val="Tahoma"/>
            <family val="2"/>
          </rPr>
          <t>)
3. AFREECATV CO.,LTD(</t>
        </r>
        <r>
          <rPr>
            <sz val="9"/>
            <color indexed="81"/>
            <rFont val="돋움"/>
            <family val="3"/>
            <charset val="129"/>
          </rPr>
          <t>대만</t>
        </r>
        <r>
          <rPr>
            <sz val="9"/>
            <color indexed="81"/>
            <rFont val="Tahoma"/>
            <family val="2"/>
          </rPr>
          <t>)
4. AFREECA TV CO..LTD(</t>
        </r>
        <r>
          <rPr>
            <sz val="9"/>
            <color indexed="81"/>
            <rFont val="돋움"/>
            <family val="3"/>
            <charset val="129"/>
          </rPr>
          <t>미국</t>
        </r>
        <r>
          <rPr>
            <sz val="9"/>
            <color indexed="81"/>
            <rFont val="Tahoma"/>
            <family val="2"/>
          </rPr>
          <t>)
5. AFREECATV CO.,LTD(</t>
        </r>
        <r>
          <rPr>
            <sz val="9"/>
            <color indexed="81"/>
            <rFont val="돋움"/>
            <family val="3"/>
            <charset val="129"/>
          </rPr>
          <t>홍콩</t>
        </r>
        <r>
          <rPr>
            <sz val="9"/>
            <color indexed="81"/>
            <rFont val="Tahoma"/>
            <family val="2"/>
          </rPr>
          <t>)
6. VINA AFREECA JOINT STOCK COMPANY(</t>
        </r>
        <r>
          <rPr>
            <sz val="9"/>
            <color indexed="81"/>
            <rFont val="돋움"/>
            <family val="3"/>
            <charset val="129"/>
          </rPr>
          <t>베트남</t>
        </r>
        <r>
          <rPr>
            <sz val="9"/>
            <color indexed="81"/>
            <rFont val="Tahoma"/>
            <family val="2"/>
          </rPr>
          <t xml:space="preserve">)
7. </t>
        </r>
        <r>
          <rPr>
            <sz val="9"/>
            <color indexed="81"/>
            <rFont val="돋움"/>
            <family val="3"/>
            <charset val="129"/>
          </rPr>
          <t xml:space="preserve">㈜프리캡
</t>
        </r>
        <r>
          <rPr>
            <sz val="9"/>
            <color indexed="81"/>
            <rFont val="Tahoma"/>
            <family val="2"/>
          </rPr>
          <t xml:space="preserve">8. </t>
        </r>
        <r>
          <rPr>
            <sz val="9"/>
            <color indexed="81"/>
            <rFont val="돋움"/>
            <family val="3"/>
            <charset val="129"/>
          </rPr>
          <t xml:space="preserve">㈜아프리카프릭스
</t>
        </r>
        <r>
          <rPr>
            <sz val="9"/>
            <color indexed="81"/>
            <rFont val="Tahoma"/>
            <family val="2"/>
          </rPr>
          <t xml:space="preserve">9. </t>
        </r>
        <r>
          <rPr>
            <sz val="9"/>
            <color indexed="81"/>
            <rFont val="돋움"/>
            <family val="3"/>
            <charset val="129"/>
          </rPr>
          <t xml:space="preserve">㈜프리콩
</t>
        </r>
        <r>
          <rPr>
            <sz val="9"/>
            <color indexed="81"/>
            <rFont val="Tahoma"/>
            <family val="2"/>
          </rPr>
          <t xml:space="preserve">10. </t>
        </r>
        <r>
          <rPr>
            <sz val="9"/>
            <color indexed="81"/>
            <rFont val="돋움"/>
            <family val="3"/>
            <charset val="129"/>
          </rPr>
          <t xml:space="preserve">㈜아프리카오픈스튜디오
</t>
        </r>
        <r>
          <rPr>
            <sz val="9"/>
            <color indexed="81"/>
            <rFont val="Tahoma"/>
            <family val="2"/>
          </rPr>
          <t xml:space="preserve">11. </t>
        </r>
        <r>
          <rPr>
            <sz val="9"/>
            <color indexed="81"/>
            <rFont val="돋움"/>
            <family val="3"/>
            <charset val="129"/>
          </rPr>
          <t xml:space="preserve">㈜프리컷
</t>
        </r>
        <r>
          <rPr>
            <sz val="9"/>
            <color indexed="81"/>
            <rFont val="Tahoma"/>
            <family val="2"/>
          </rPr>
          <t xml:space="preserve">12. </t>
        </r>
        <r>
          <rPr>
            <sz val="9"/>
            <color indexed="81"/>
            <rFont val="돋움"/>
            <family val="3"/>
            <charset val="129"/>
          </rPr>
          <t>㈜프리비알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㈜비알캠페인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13. </t>
        </r>
        <r>
          <rPr>
            <sz val="9"/>
            <color indexed="81"/>
            <rFont val="돋움"/>
            <family val="3"/>
            <charset val="129"/>
          </rPr>
          <t xml:space="preserve">㈜아프리카콜로세움
</t>
        </r>
        <r>
          <rPr>
            <sz val="9"/>
            <color indexed="81"/>
            <rFont val="Tahoma"/>
            <family val="2"/>
          </rPr>
          <t xml:space="preserve">14. </t>
        </r>
        <r>
          <rPr>
            <sz val="9"/>
            <color indexed="81"/>
            <rFont val="돋움"/>
            <family val="3"/>
            <charset val="129"/>
          </rPr>
          <t>㈜프리메타</t>
        </r>
      </text>
    </comment>
    <comment ref="BZ48" authorId="2" shapeId="0" xr:uid="{00000000-0006-0000-0000-00001E000000}">
      <text>
        <r>
          <rPr>
            <sz val="9"/>
            <color indexed="81"/>
            <rFont val="Tahoma"/>
            <family val="2"/>
          </rPr>
          <t>1. AFREECATV CO.,LTD(</t>
        </r>
        <r>
          <rPr>
            <sz val="9"/>
            <color indexed="81"/>
            <rFont val="돋움"/>
            <family val="3"/>
            <charset val="129"/>
          </rPr>
          <t>일본</t>
        </r>
        <r>
          <rPr>
            <sz val="9"/>
            <color indexed="81"/>
            <rFont val="Tahoma"/>
            <family val="2"/>
          </rPr>
          <t>)
2. AFREECATV CO., LTD(</t>
        </r>
        <r>
          <rPr>
            <sz val="9"/>
            <color indexed="81"/>
            <rFont val="돋움"/>
            <family val="3"/>
            <charset val="129"/>
          </rPr>
          <t>태국</t>
        </r>
        <r>
          <rPr>
            <sz val="9"/>
            <color indexed="81"/>
            <rFont val="Tahoma"/>
            <family val="2"/>
          </rPr>
          <t>)
3. AFREECATV CO.,LTD(</t>
        </r>
        <r>
          <rPr>
            <sz val="9"/>
            <color indexed="81"/>
            <rFont val="돋움"/>
            <family val="3"/>
            <charset val="129"/>
          </rPr>
          <t>대만</t>
        </r>
        <r>
          <rPr>
            <sz val="9"/>
            <color indexed="81"/>
            <rFont val="Tahoma"/>
            <family val="2"/>
          </rPr>
          <t>)
4. AFREECA TV CO..LTD(</t>
        </r>
        <r>
          <rPr>
            <sz val="9"/>
            <color indexed="81"/>
            <rFont val="돋움"/>
            <family val="3"/>
            <charset val="129"/>
          </rPr>
          <t>미국</t>
        </r>
        <r>
          <rPr>
            <sz val="9"/>
            <color indexed="81"/>
            <rFont val="Tahoma"/>
            <family val="2"/>
          </rPr>
          <t>)
5. AFREECATV CO.,LTD(</t>
        </r>
        <r>
          <rPr>
            <sz val="9"/>
            <color indexed="81"/>
            <rFont val="돋움"/>
            <family val="3"/>
            <charset val="129"/>
          </rPr>
          <t>홍콩</t>
        </r>
        <r>
          <rPr>
            <sz val="9"/>
            <color indexed="81"/>
            <rFont val="Tahoma"/>
            <family val="2"/>
          </rPr>
          <t>)
6. VINA AFREECA JOINT STOCK COMPANY(</t>
        </r>
        <r>
          <rPr>
            <sz val="9"/>
            <color indexed="81"/>
            <rFont val="돋움"/>
            <family val="3"/>
            <charset val="129"/>
          </rPr>
          <t>베트남</t>
        </r>
        <r>
          <rPr>
            <sz val="9"/>
            <color indexed="81"/>
            <rFont val="Tahoma"/>
            <family val="2"/>
          </rPr>
          <t xml:space="preserve">)
7. </t>
        </r>
        <r>
          <rPr>
            <sz val="9"/>
            <color indexed="81"/>
            <rFont val="돋움"/>
            <family val="3"/>
            <charset val="129"/>
          </rPr>
          <t xml:space="preserve">㈜프리캡
</t>
        </r>
        <r>
          <rPr>
            <sz val="9"/>
            <color indexed="81"/>
            <rFont val="Tahoma"/>
            <family val="2"/>
          </rPr>
          <t xml:space="preserve">8. </t>
        </r>
        <r>
          <rPr>
            <sz val="9"/>
            <color indexed="81"/>
            <rFont val="돋움"/>
            <family val="3"/>
            <charset val="129"/>
          </rPr>
          <t xml:space="preserve">㈜아프리카프릭스
</t>
        </r>
        <r>
          <rPr>
            <sz val="9"/>
            <color indexed="81"/>
            <rFont val="Tahoma"/>
            <family val="2"/>
          </rPr>
          <t xml:space="preserve">9. </t>
        </r>
        <r>
          <rPr>
            <sz val="9"/>
            <color indexed="81"/>
            <rFont val="돋움"/>
            <family val="3"/>
            <charset val="129"/>
          </rPr>
          <t xml:space="preserve">㈜프리콩
</t>
        </r>
        <r>
          <rPr>
            <sz val="9"/>
            <color indexed="81"/>
            <rFont val="Tahoma"/>
            <family val="2"/>
          </rPr>
          <t xml:space="preserve">10. </t>
        </r>
        <r>
          <rPr>
            <sz val="9"/>
            <color indexed="81"/>
            <rFont val="돋움"/>
            <family val="3"/>
            <charset val="129"/>
          </rPr>
          <t xml:space="preserve">㈜아프리카오픈스튜디오
</t>
        </r>
        <r>
          <rPr>
            <sz val="9"/>
            <color indexed="81"/>
            <rFont val="Tahoma"/>
            <family val="2"/>
          </rPr>
          <t xml:space="preserve">11. </t>
        </r>
        <r>
          <rPr>
            <sz val="9"/>
            <color indexed="81"/>
            <rFont val="돋움"/>
            <family val="3"/>
            <charset val="129"/>
          </rPr>
          <t xml:space="preserve">㈜프리컷
</t>
        </r>
        <r>
          <rPr>
            <sz val="9"/>
            <color indexed="81"/>
            <rFont val="Tahoma"/>
            <family val="2"/>
          </rPr>
          <t xml:space="preserve">12. </t>
        </r>
        <r>
          <rPr>
            <sz val="9"/>
            <color indexed="81"/>
            <rFont val="돋움"/>
            <family val="3"/>
            <charset val="129"/>
          </rPr>
          <t>㈜프리비알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㈜비알캠페인</t>
        </r>
        <r>
          <rPr>
            <sz val="9"/>
            <color indexed="81"/>
            <rFont val="Tahoma"/>
            <family val="2"/>
          </rPr>
          <t xml:space="preserve">)
13. </t>
        </r>
        <r>
          <rPr>
            <sz val="9"/>
            <color indexed="81"/>
            <rFont val="돋움"/>
            <family val="3"/>
            <charset val="129"/>
          </rPr>
          <t xml:space="preserve">㈜아프리카콜로세움
</t>
        </r>
        <r>
          <rPr>
            <sz val="9"/>
            <color indexed="81"/>
            <rFont val="Tahoma"/>
            <family val="2"/>
          </rPr>
          <t xml:space="preserve">14. </t>
        </r>
        <r>
          <rPr>
            <sz val="9"/>
            <color indexed="81"/>
            <rFont val="돋움"/>
            <family val="3"/>
            <charset val="129"/>
          </rPr>
          <t>㈜프리메타</t>
        </r>
      </text>
    </comment>
    <comment ref="CB48" authorId="0" shapeId="0" xr:uid="{A23D34E5-1AAB-4373-8F86-860DC7785FBF}">
      <text>
        <r>
          <rPr>
            <sz val="9"/>
            <color indexed="81"/>
            <rFont val="Tahoma"/>
            <family val="2"/>
          </rPr>
          <t>1. AFREECATV CO.,LTD(</t>
        </r>
        <r>
          <rPr>
            <sz val="9"/>
            <color indexed="81"/>
            <rFont val="돋움"/>
            <family val="3"/>
            <charset val="129"/>
          </rPr>
          <t>일본</t>
        </r>
        <r>
          <rPr>
            <sz val="9"/>
            <color indexed="81"/>
            <rFont val="Tahoma"/>
            <family val="2"/>
          </rPr>
          <t>)
2. AFREECATV CO., LTD(</t>
        </r>
        <r>
          <rPr>
            <sz val="9"/>
            <color indexed="81"/>
            <rFont val="돋움"/>
            <family val="3"/>
            <charset val="129"/>
          </rPr>
          <t>태국</t>
        </r>
        <r>
          <rPr>
            <sz val="9"/>
            <color indexed="81"/>
            <rFont val="Tahoma"/>
            <family val="2"/>
          </rPr>
          <t>)
3. AFREECATV CO.,LTD(</t>
        </r>
        <r>
          <rPr>
            <sz val="9"/>
            <color indexed="81"/>
            <rFont val="돋움"/>
            <family val="3"/>
            <charset val="129"/>
          </rPr>
          <t>대만</t>
        </r>
        <r>
          <rPr>
            <sz val="9"/>
            <color indexed="81"/>
            <rFont val="Tahoma"/>
            <family val="2"/>
          </rPr>
          <t>)
4. AFREECA TV CO..LTD(</t>
        </r>
        <r>
          <rPr>
            <sz val="9"/>
            <color indexed="81"/>
            <rFont val="돋움"/>
            <family val="3"/>
            <charset val="129"/>
          </rPr>
          <t>미국</t>
        </r>
        <r>
          <rPr>
            <sz val="9"/>
            <color indexed="81"/>
            <rFont val="Tahoma"/>
            <family val="2"/>
          </rPr>
          <t>)
5. AFREECATV CO.,LTD(</t>
        </r>
        <r>
          <rPr>
            <sz val="9"/>
            <color indexed="81"/>
            <rFont val="돋움"/>
            <family val="3"/>
            <charset val="129"/>
          </rPr>
          <t>홍콩</t>
        </r>
        <r>
          <rPr>
            <sz val="9"/>
            <color indexed="81"/>
            <rFont val="Tahoma"/>
            <family val="2"/>
          </rPr>
          <t>)
6. VINA AFREECA JOINT STOCK COMPANY(</t>
        </r>
        <r>
          <rPr>
            <sz val="9"/>
            <color indexed="81"/>
            <rFont val="돋움"/>
            <family val="3"/>
            <charset val="129"/>
          </rPr>
          <t>베트남</t>
        </r>
        <r>
          <rPr>
            <sz val="9"/>
            <color indexed="81"/>
            <rFont val="Tahoma"/>
            <family val="2"/>
          </rPr>
          <t xml:space="preserve">)
7. </t>
        </r>
        <r>
          <rPr>
            <sz val="9"/>
            <color indexed="81"/>
            <rFont val="돋움"/>
            <family val="3"/>
            <charset val="129"/>
          </rPr>
          <t xml:space="preserve">㈜프리캡
</t>
        </r>
        <r>
          <rPr>
            <sz val="9"/>
            <color indexed="81"/>
            <rFont val="Tahoma"/>
            <family val="2"/>
          </rPr>
          <t xml:space="preserve">8. </t>
        </r>
        <r>
          <rPr>
            <sz val="9"/>
            <color indexed="81"/>
            <rFont val="돋움"/>
            <family val="3"/>
            <charset val="129"/>
          </rPr>
          <t xml:space="preserve">㈜아프리카프릭스
</t>
        </r>
        <r>
          <rPr>
            <sz val="9"/>
            <color indexed="81"/>
            <rFont val="Tahoma"/>
            <family val="2"/>
          </rPr>
          <t xml:space="preserve">9. </t>
        </r>
        <r>
          <rPr>
            <sz val="9"/>
            <color indexed="81"/>
            <rFont val="돋움"/>
            <family val="3"/>
            <charset val="129"/>
          </rPr>
          <t xml:space="preserve">㈜프리콩
</t>
        </r>
        <r>
          <rPr>
            <sz val="9"/>
            <color indexed="81"/>
            <rFont val="Tahoma"/>
            <family val="2"/>
          </rPr>
          <t xml:space="preserve">10. </t>
        </r>
        <r>
          <rPr>
            <sz val="9"/>
            <color indexed="81"/>
            <rFont val="돋움"/>
            <family val="3"/>
            <charset val="129"/>
          </rPr>
          <t xml:space="preserve">㈜아프리카오픈스튜디오
</t>
        </r>
        <r>
          <rPr>
            <sz val="9"/>
            <color indexed="81"/>
            <rFont val="Tahoma"/>
            <family val="2"/>
          </rPr>
          <t xml:space="preserve">11. </t>
        </r>
        <r>
          <rPr>
            <sz val="9"/>
            <color indexed="81"/>
            <rFont val="돋움"/>
            <family val="3"/>
            <charset val="129"/>
          </rPr>
          <t xml:space="preserve">㈜프리컷
</t>
        </r>
        <r>
          <rPr>
            <sz val="9"/>
            <color indexed="81"/>
            <rFont val="Tahoma"/>
            <family val="2"/>
          </rPr>
          <t xml:space="preserve">12. </t>
        </r>
        <r>
          <rPr>
            <sz val="9"/>
            <color indexed="81"/>
            <rFont val="돋움"/>
            <family val="3"/>
            <charset val="129"/>
          </rPr>
          <t>㈜프리비알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㈜비알캠페인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13. </t>
        </r>
        <r>
          <rPr>
            <sz val="9"/>
            <color indexed="81"/>
            <rFont val="돋움"/>
            <family val="3"/>
            <charset val="129"/>
          </rPr>
          <t xml:space="preserve">㈜아프리카콜로세움
</t>
        </r>
        <r>
          <rPr>
            <sz val="9"/>
            <color indexed="81"/>
            <rFont val="Tahoma"/>
            <family val="2"/>
          </rPr>
          <t xml:space="preserve">14. </t>
        </r>
        <r>
          <rPr>
            <sz val="9"/>
            <color indexed="81"/>
            <rFont val="돋움"/>
            <family val="3"/>
            <charset val="129"/>
          </rPr>
          <t>㈜프리메타</t>
        </r>
      </text>
    </comment>
    <comment ref="CE48" authorId="0" shapeId="0" xr:uid="{3BCD41C6-49BE-4197-8DA8-2EF5D9573B4C}">
      <text>
        <r>
          <rPr>
            <sz val="9"/>
            <color indexed="81"/>
            <rFont val="Tahoma"/>
            <family val="2"/>
          </rPr>
          <t>1. AFREECATV CO.,LTD(</t>
        </r>
        <r>
          <rPr>
            <sz val="9"/>
            <color indexed="81"/>
            <rFont val="돋움"/>
            <family val="3"/>
            <charset val="129"/>
          </rPr>
          <t>일본</t>
        </r>
        <r>
          <rPr>
            <sz val="9"/>
            <color indexed="81"/>
            <rFont val="Tahoma"/>
            <family val="2"/>
          </rPr>
          <t>)
2. AFREECATV CO., LTD(</t>
        </r>
        <r>
          <rPr>
            <sz val="9"/>
            <color indexed="81"/>
            <rFont val="돋움"/>
            <family val="3"/>
            <charset val="129"/>
          </rPr>
          <t>태국</t>
        </r>
        <r>
          <rPr>
            <sz val="9"/>
            <color indexed="81"/>
            <rFont val="Tahoma"/>
            <family val="2"/>
          </rPr>
          <t>)
3. AFREECATV CO.,LTD(</t>
        </r>
        <r>
          <rPr>
            <sz val="9"/>
            <color indexed="81"/>
            <rFont val="돋움"/>
            <family val="3"/>
            <charset val="129"/>
          </rPr>
          <t>대만</t>
        </r>
        <r>
          <rPr>
            <sz val="9"/>
            <color indexed="81"/>
            <rFont val="Tahoma"/>
            <family val="2"/>
          </rPr>
          <t>)
4. AFREECA TV CO..LTD(</t>
        </r>
        <r>
          <rPr>
            <sz val="9"/>
            <color indexed="81"/>
            <rFont val="돋움"/>
            <family val="3"/>
            <charset val="129"/>
          </rPr>
          <t>미국</t>
        </r>
        <r>
          <rPr>
            <sz val="9"/>
            <color indexed="81"/>
            <rFont val="Tahoma"/>
            <family val="2"/>
          </rPr>
          <t>)
5. AFREECATV CO.,LTD(</t>
        </r>
        <r>
          <rPr>
            <sz val="9"/>
            <color indexed="81"/>
            <rFont val="돋움"/>
            <family val="3"/>
            <charset val="129"/>
          </rPr>
          <t>홍콩</t>
        </r>
        <r>
          <rPr>
            <sz val="9"/>
            <color indexed="81"/>
            <rFont val="Tahoma"/>
            <family val="2"/>
          </rPr>
          <t>)
6. VINA AFREECA JOINT STOCK COMPANY(</t>
        </r>
        <r>
          <rPr>
            <sz val="9"/>
            <color indexed="81"/>
            <rFont val="돋움"/>
            <family val="3"/>
            <charset val="129"/>
          </rPr>
          <t>베트남</t>
        </r>
        <r>
          <rPr>
            <sz val="9"/>
            <color indexed="81"/>
            <rFont val="Tahoma"/>
            <family val="2"/>
          </rPr>
          <t xml:space="preserve">)
7. </t>
        </r>
        <r>
          <rPr>
            <sz val="9"/>
            <color indexed="81"/>
            <rFont val="돋움"/>
            <family val="3"/>
            <charset val="129"/>
          </rPr>
          <t xml:space="preserve">㈜프리캡
</t>
        </r>
        <r>
          <rPr>
            <sz val="9"/>
            <color indexed="81"/>
            <rFont val="Tahoma"/>
            <family val="2"/>
          </rPr>
          <t xml:space="preserve">8. </t>
        </r>
        <r>
          <rPr>
            <sz val="9"/>
            <color indexed="81"/>
            <rFont val="돋움"/>
            <family val="3"/>
            <charset val="129"/>
          </rPr>
          <t xml:space="preserve">㈜아프리카프릭스
</t>
        </r>
        <r>
          <rPr>
            <sz val="9"/>
            <color indexed="81"/>
            <rFont val="Tahoma"/>
            <family val="2"/>
          </rPr>
          <t xml:space="preserve">9. </t>
        </r>
        <r>
          <rPr>
            <sz val="9"/>
            <color indexed="81"/>
            <rFont val="돋움"/>
            <family val="3"/>
            <charset val="129"/>
          </rPr>
          <t xml:space="preserve">㈜프리콩
</t>
        </r>
        <r>
          <rPr>
            <sz val="9"/>
            <color indexed="81"/>
            <rFont val="Tahoma"/>
            <family val="2"/>
          </rPr>
          <t xml:space="preserve">10. </t>
        </r>
        <r>
          <rPr>
            <sz val="9"/>
            <color indexed="81"/>
            <rFont val="돋움"/>
            <family val="3"/>
            <charset val="129"/>
          </rPr>
          <t xml:space="preserve">㈜아프리카오픈스튜디오
</t>
        </r>
        <r>
          <rPr>
            <sz val="9"/>
            <color indexed="81"/>
            <rFont val="Tahoma"/>
            <family val="2"/>
          </rPr>
          <t xml:space="preserve">11. </t>
        </r>
        <r>
          <rPr>
            <sz val="9"/>
            <color indexed="81"/>
            <rFont val="돋움"/>
            <family val="3"/>
            <charset val="129"/>
          </rPr>
          <t xml:space="preserve">㈜프리컷
</t>
        </r>
        <r>
          <rPr>
            <sz val="9"/>
            <color indexed="81"/>
            <rFont val="Tahoma"/>
            <family val="2"/>
          </rPr>
          <t xml:space="preserve">12. </t>
        </r>
        <r>
          <rPr>
            <sz val="9"/>
            <color indexed="81"/>
            <rFont val="돋움"/>
            <family val="3"/>
            <charset val="129"/>
          </rPr>
          <t>㈜프리비알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㈜비알캠페인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13. </t>
        </r>
        <r>
          <rPr>
            <sz val="9"/>
            <color indexed="81"/>
            <rFont val="돋움"/>
            <family val="3"/>
            <charset val="129"/>
          </rPr>
          <t xml:space="preserve">㈜아프리카콜로세움
</t>
        </r>
        <r>
          <rPr>
            <sz val="9"/>
            <color indexed="81"/>
            <rFont val="Tahoma"/>
            <family val="2"/>
          </rPr>
          <t xml:space="preserve">14. </t>
        </r>
        <r>
          <rPr>
            <sz val="9"/>
            <color indexed="81"/>
            <rFont val="돋움"/>
            <family val="3"/>
            <charset val="129"/>
          </rPr>
          <t>㈜프리메타</t>
        </r>
      </text>
    </comment>
    <comment ref="CH48" authorId="0" shapeId="0" xr:uid="{F70BB275-A77D-4760-AB4A-D4D211E34F56}">
      <text>
        <r>
          <rPr>
            <sz val="9"/>
            <color indexed="81"/>
            <rFont val="Tahoma"/>
            <family val="2"/>
          </rPr>
          <t>1. AFREECATV CO.,LTD(</t>
        </r>
        <r>
          <rPr>
            <sz val="9"/>
            <color indexed="81"/>
            <rFont val="돋움"/>
            <family val="3"/>
            <charset val="129"/>
          </rPr>
          <t>일본</t>
        </r>
        <r>
          <rPr>
            <sz val="9"/>
            <color indexed="81"/>
            <rFont val="Tahoma"/>
            <family val="2"/>
          </rPr>
          <t>)
2. AFREECATV CO., LTD(</t>
        </r>
        <r>
          <rPr>
            <sz val="9"/>
            <color indexed="81"/>
            <rFont val="돋움"/>
            <family val="3"/>
            <charset val="129"/>
          </rPr>
          <t>태국</t>
        </r>
        <r>
          <rPr>
            <sz val="9"/>
            <color indexed="81"/>
            <rFont val="Tahoma"/>
            <family val="2"/>
          </rPr>
          <t>)
3. AFREECATV CO.,LTD(</t>
        </r>
        <r>
          <rPr>
            <sz val="9"/>
            <color indexed="81"/>
            <rFont val="돋움"/>
            <family val="3"/>
            <charset val="129"/>
          </rPr>
          <t>대만</t>
        </r>
        <r>
          <rPr>
            <sz val="9"/>
            <color indexed="81"/>
            <rFont val="Tahoma"/>
            <family val="2"/>
          </rPr>
          <t>)
4. AFREECA TV CO..LTD(</t>
        </r>
        <r>
          <rPr>
            <sz val="9"/>
            <color indexed="81"/>
            <rFont val="돋움"/>
            <family val="3"/>
            <charset val="129"/>
          </rPr>
          <t>미국</t>
        </r>
        <r>
          <rPr>
            <sz val="9"/>
            <color indexed="81"/>
            <rFont val="Tahoma"/>
            <family val="2"/>
          </rPr>
          <t>)
5. AFREECATV CO.,LTD(</t>
        </r>
        <r>
          <rPr>
            <sz val="9"/>
            <color indexed="81"/>
            <rFont val="돋움"/>
            <family val="3"/>
            <charset val="129"/>
          </rPr>
          <t>홍콩</t>
        </r>
        <r>
          <rPr>
            <sz val="9"/>
            <color indexed="81"/>
            <rFont val="Tahoma"/>
            <family val="2"/>
          </rPr>
          <t>)
6. VINA AFREECA JOINT STOCK COMPANY(</t>
        </r>
        <r>
          <rPr>
            <sz val="9"/>
            <color indexed="81"/>
            <rFont val="돋움"/>
            <family val="3"/>
            <charset val="129"/>
          </rPr>
          <t>베트남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 xml:space="preserve">
7. ㈜프리캡
8. ㈜아프리카프릭스
9. ㈜프리콩
10. ㈜아프리카오픈스튜디오
11. ㈜프리컷
12. ㈜프리비알 (구, ㈜비알캠페인)
13. ㈜아프리카콜로세움
14. ㈜프리메타
15. ㈜메타에스아이
</t>
        </r>
      </text>
    </comment>
    <comment ref="CK48" authorId="0" shapeId="0" xr:uid="{F1625C41-3D6B-4852-9A9D-D6C5FF964999}">
      <text>
        <r>
          <rPr>
            <sz val="9"/>
            <color indexed="81"/>
            <rFont val="Tahoma"/>
            <family val="2"/>
          </rPr>
          <t>1. AFREECATV CO.,LTD(</t>
        </r>
        <r>
          <rPr>
            <sz val="9"/>
            <color indexed="81"/>
            <rFont val="맑은 고딕"/>
            <family val="3"/>
            <charset val="129"/>
          </rPr>
          <t>일본</t>
        </r>
        <r>
          <rPr>
            <sz val="9"/>
            <color indexed="81"/>
            <rFont val="Tahoma"/>
            <family val="2"/>
          </rPr>
          <t>)
2. AFREECATV CO., LTD(</t>
        </r>
        <r>
          <rPr>
            <sz val="9"/>
            <color indexed="81"/>
            <rFont val="맑은 고딕"/>
            <family val="3"/>
            <charset val="129"/>
          </rPr>
          <t>태국</t>
        </r>
        <r>
          <rPr>
            <sz val="9"/>
            <color indexed="81"/>
            <rFont val="Tahoma"/>
            <family val="2"/>
          </rPr>
          <t>)
3. AFREECATV CO.,LTD(</t>
        </r>
        <r>
          <rPr>
            <sz val="9"/>
            <color indexed="81"/>
            <rFont val="맑은 고딕"/>
            <family val="3"/>
            <charset val="129"/>
          </rPr>
          <t>대만</t>
        </r>
        <r>
          <rPr>
            <sz val="9"/>
            <color indexed="81"/>
            <rFont val="Tahoma"/>
            <family val="2"/>
          </rPr>
          <t>)
4. AFREECA TV CO..LTD(</t>
        </r>
        <r>
          <rPr>
            <sz val="9"/>
            <color indexed="81"/>
            <rFont val="맑은 고딕"/>
            <family val="3"/>
            <charset val="129"/>
          </rPr>
          <t>미국</t>
        </r>
        <r>
          <rPr>
            <sz val="9"/>
            <color indexed="81"/>
            <rFont val="Tahoma"/>
            <family val="2"/>
          </rPr>
          <t>)
5. AFREECATV CO.,LTD(</t>
        </r>
        <r>
          <rPr>
            <sz val="9"/>
            <color indexed="81"/>
            <rFont val="맑은 고딕"/>
            <family val="3"/>
            <charset val="129"/>
          </rPr>
          <t>홍콩</t>
        </r>
        <r>
          <rPr>
            <sz val="9"/>
            <color indexed="81"/>
            <rFont val="Tahoma"/>
            <family val="2"/>
          </rPr>
          <t>)
6. VINA AFREECA JOINT STOCK COMPANY(</t>
        </r>
        <r>
          <rPr>
            <sz val="9"/>
            <color indexed="81"/>
            <rFont val="맑은 고딕"/>
            <family val="3"/>
            <charset val="129"/>
          </rPr>
          <t>베트남</t>
        </r>
        <r>
          <rPr>
            <sz val="9"/>
            <color indexed="81"/>
            <rFont val="Tahoma"/>
            <family val="2"/>
          </rPr>
          <t>)</t>
        </r>
        <r>
          <rPr>
            <sz val="8"/>
            <color indexed="81"/>
            <rFont val="맑은 고딕"/>
            <family val="3"/>
            <charset val="129"/>
            <scheme val="minor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7. ㈜프리캡
8. ㈜아프리카프릭스
9. ㈜프리콩
10. ㈜아프리카오픈스튜디오
11. ㈜프리컷
12. ㈜프리비알 (구, ㈜비알캠페인)
13. ㈜아프리카콜로세움
14. ㈜프리메타
15. ㈜메타에스아이</t>
        </r>
        <r>
          <rPr>
            <sz val="8"/>
            <color indexed="81"/>
            <rFont val="돋움"/>
            <family val="3"/>
            <charset val="129"/>
          </rPr>
          <t xml:space="preserve">
</t>
        </r>
      </text>
    </comment>
    <comment ref="CN48" authorId="1" shapeId="0" xr:uid="{038E2ECC-12D8-4002-9652-03A194ED1666}">
      <text>
        <r>
          <rPr>
            <sz val="9"/>
            <color indexed="81"/>
            <rFont val="Tahoma"/>
            <family val="2"/>
          </rPr>
          <t>1. AFREECATV CO.,LTD(</t>
        </r>
        <r>
          <rPr>
            <sz val="9"/>
            <color indexed="81"/>
            <rFont val="맑은 고딕"/>
            <family val="3"/>
            <charset val="129"/>
          </rPr>
          <t>일본</t>
        </r>
        <r>
          <rPr>
            <sz val="9"/>
            <color indexed="81"/>
            <rFont val="Tahoma"/>
            <family val="2"/>
          </rPr>
          <t>)
2. AFREECATV CO., LTD(</t>
        </r>
        <r>
          <rPr>
            <sz val="9"/>
            <color indexed="81"/>
            <rFont val="맑은 고딕"/>
            <family val="3"/>
            <charset val="129"/>
          </rPr>
          <t>태국</t>
        </r>
        <r>
          <rPr>
            <sz val="9"/>
            <color indexed="81"/>
            <rFont val="Tahoma"/>
            <family val="2"/>
          </rPr>
          <t>)
3. AFREECATV CO.,LTD(</t>
        </r>
        <r>
          <rPr>
            <sz val="9"/>
            <color indexed="81"/>
            <rFont val="맑은 고딕"/>
            <family val="3"/>
            <charset val="129"/>
          </rPr>
          <t>대만</t>
        </r>
        <r>
          <rPr>
            <sz val="9"/>
            <color indexed="81"/>
            <rFont val="Tahoma"/>
            <family val="2"/>
          </rPr>
          <t>)
4. AFREECA TV CO..LTD(</t>
        </r>
        <r>
          <rPr>
            <sz val="9"/>
            <color indexed="81"/>
            <rFont val="맑은 고딕"/>
            <family val="3"/>
            <charset val="129"/>
          </rPr>
          <t>미국</t>
        </r>
        <r>
          <rPr>
            <sz val="9"/>
            <color indexed="81"/>
            <rFont val="Tahoma"/>
            <family val="2"/>
          </rPr>
          <t>)
5. AFREECATV CO.,LTD(</t>
        </r>
        <r>
          <rPr>
            <sz val="9"/>
            <color indexed="81"/>
            <rFont val="맑은 고딕"/>
            <family val="3"/>
            <charset val="129"/>
          </rPr>
          <t>홍콩</t>
        </r>
        <r>
          <rPr>
            <sz val="9"/>
            <color indexed="81"/>
            <rFont val="Tahoma"/>
            <family val="2"/>
          </rPr>
          <t>)
6. VINA AFREECA JOINT STOCK COMPANY(</t>
        </r>
        <r>
          <rPr>
            <sz val="9"/>
            <color indexed="81"/>
            <rFont val="맑은 고딕"/>
            <family val="3"/>
            <charset val="129"/>
          </rPr>
          <t>베트남</t>
        </r>
        <r>
          <rPr>
            <sz val="9"/>
            <color indexed="81"/>
            <rFont val="Tahoma"/>
            <family val="2"/>
          </rPr>
          <t>)</t>
        </r>
        <r>
          <rPr>
            <sz val="8"/>
            <color indexed="81"/>
            <rFont val="맑은 고딕"/>
            <family val="3"/>
            <charset val="129"/>
            <scheme val="minor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7. ㈜프리캡
8. ㈜아프리카프릭스
9. ㈜프리콩
10. ㈜아프리카오픈스튜디오
11. ㈜프리컷
12. ㈜프리비알 (구, ㈜비알캠페인)
13. ㈜아프리카콜로세움
14. ㈜프리메타
15. ㈜메타에스아이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P48" authorId="0" shapeId="0" xr:uid="{F5F688E1-35FB-4899-9A18-C1FB5DEA2D87}">
      <text>
        <r>
          <rPr>
            <sz val="9"/>
            <color indexed="81"/>
            <rFont val="Tahoma"/>
            <family val="2"/>
          </rPr>
          <t>1. AFREECATV CO.,LTD(</t>
        </r>
        <r>
          <rPr>
            <sz val="9"/>
            <color indexed="81"/>
            <rFont val="맑은 고딕"/>
            <family val="3"/>
            <charset val="129"/>
          </rPr>
          <t>일본</t>
        </r>
        <r>
          <rPr>
            <sz val="9"/>
            <color indexed="81"/>
            <rFont val="Tahoma"/>
            <family val="2"/>
          </rPr>
          <t>)
2. AFREECATV CO., LTD(</t>
        </r>
        <r>
          <rPr>
            <sz val="9"/>
            <color indexed="81"/>
            <rFont val="맑은 고딕"/>
            <family val="3"/>
            <charset val="129"/>
          </rPr>
          <t>태국</t>
        </r>
        <r>
          <rPr>
            <sz val="9"/>
            <color indexed="81"/>
            <rFont val="Tahoma"/>
            <family val="2"/>
          </rPr>
          <t>)
3. AFREECATV CO.,LTD(</t>
        </r>
        <r>
          <rPr>
            <sz val="9"/>
            <color indexed="81"/>
            <rFont val="맑은 고딕"/>
            <family val="3"/>
            <charset val="129"/>
          </rPr>
          <t>대만</t>
        </r>
        <r>
          <rPr>
            <sz val="9"/>
            <color indexed="81"/>
            <rFont val="Tahoma"/>
            <family val="2"/>
          </rPr>
          <t>)
4. AFREECA TV CO..LTD(</t>
        </r>
        <r>
          <rPr>
            <sz val="9"/>
            <color indexed="81"/>
            <rFont val="맑은 고딕"/>
            <family val="3"/>
            <charset val="129"/>
          </rPr>
          <t>미국</t>
        </r>
        <r>
          <rPr>
            <sz val="9"/>
            <color indexed="81"/>
            <rFont val="Tahoma"/>
            <family val="2"/>
          </rPr>
          <t>)
5. AFREECATV CO.,LTD(</t>
        </r>
        <r>
          <rPr>
            <sz val="9"/>
            <color indexed="81"/>
            <rFont val="맑은 고딕"/>
            <family val="3"/>
            <charset val="129"/>
          </rPr>
          <t>홍콩</t>
        </r>
        <r>
          <rPr>
            <sz val="9"/>
            <color indexed="81"/>
            <rFont val="Tahoma"/>
            <family val="2"/>
          </rPr>
          <t>)
6. VINA AFREECA JOINT STOCK COMPANY(</t>
        </r>
        <r>
          <rPr>
            <sz val="9"/>
            <color indexed="81"/>
            <rFont val="맑은 고딕"/>
            <family val="3"/>
            <charset val="129"/>
          </rPr>
          <t>베트남</t>
        </r>
        <r>
          <rPr>
            <sz val="9"/>
            <color indexed="81"/>
            <rFont val="Tahoma"/>
            <family val="2"/>
          </rPr>
          <t>)</t>
        </r>
        <r>
          <rPr>
            <sz val="8"/>
            <color indexed="81"/>
            <rFont val="맑은 고딕"/>
            <family val="3"/>
            <charset val="129"/>
            <scheme val="minor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7. ㈜프리캡
8. ㈜아프리카프릭스
9. ㈜프리콩
10. ㈜아프리카오픈스튜디오
11. ㈜프리컷
12. ㈜프리비알 (구, ㈜비알캠페인)
13. ㈜아프리카콜로세움
14. ㈜프리메타
15. ㈜메타에스아이</t>
        </r>
        <r>
          <rPr>
            <sz val="8"/>
            <color indexed="81"/>
            <rFont val="맑은 고딕"/>
            <family val="3"/>
            <charset val="129"/>
            <scheme val="minor"/>
          </rPr>
          <t xml:space="preserve">
</t>
        </r>
      </text>
    </comment>
    <comment ref="CS48" authorId="0" shapeId="0" xr:uid="{1D82079F-9DCE-43C5-B712-9DA61333D778}">
      <text>
        <r>
          <rPr>
            <sz val="9"/>
            <color indexed="81"/>
            <rFont val="Tahoma"/>
            <family val="2"/>
          </rPr>
          <t>1. AFREECATV CO.,LTD(</t>
        </r>
        <r>
          <rPr>
            <sz val="9"/>
            <color indexed="81"/>
            <rFont val="맑은 고딕"/>
            <family val="3"/>
            <charset val="129"/>
          </rPr>
          <t>일본</t>
        </r>
        <r>
          <rPr>
            <sz val="9"/>
            <color indexed="81"/>
            <rFont val="Tahoma"/>
            <family val="2"/>
          </rPr>
          <t>)
2. AFREECATV CO., LTD(</t>
        </r>
        <r>
          <rPr>
            <sz val="9"/>
            <color indexed="81"/>
            <rFont val="맑은 고딕"/>
            <family val="3"/>
            <charset val="129"/>
          </rPr>
          <t>태국</t>
        </r>
        <r>
          <rPr>
            <sz val="9"/>
            <color indexed="81"/>
            <rFont val="Tahoma"/>
            <family val="2"/>
          </rPr>
          <t>)
3. AFREECATV CO.,LTD(</t>
        </r>
        <r>
          <rPr>
            <sz val="9"/>
            <color indexed="81"/>
            <rFont val="맑은 고딕"/>
            <family val="3"/>
            <charset val="129"/>
          </rPr>
          <t>대만</t>
        </r>
        <r>
          <rPr>
            <sz val="9"/>
            <color indexed="81"/>
            <rFont val="Tahoma"/>
            <family val="2"/>
          </rPr>
          <t>)
4. AFREECA TV CO..LTD(</t>
        </r>
        <r>
          <rPr>
            <sz val="9"/>
            <color indexed="81"/>
            <rFont val="맑은 고딕"/>
            <family val="3"/>
            <charset val="129"/>
          </rPr>
          <t>미국</t>
        </r>
        <r>
          <rPr>
            <sz val="9"/>
            <color indexed="81"/>
            <rFont val="Tahoma"/>
            <family val="2"/>
          </rPr>
          <t>)
5. AFREECATV CO.,LTD(</t>
        </r>
        <r>
          <rPr>
            <sz val="9"/>
            <color indexed="81"/>
            <rFont val="맑은 고딕"/>
            <family val="3"/>
            <charset val="129"/>
          </rPr>
          <t>홍콩</t>
        </r>
        <r>
          <rPr>
            <sz val="9"/>
            <color indexed="81"/>
            <rFont val="Tahoma"/>
            <family val="2"/>
          </rPr>
          <t>)
6. VINA AFREECA JOINT STOCK COMPANY(</t>
        </r>
        <r>
          <rPr>
            <sz val="9"/>
            <color indexed="81"/>
            <rFont val="맑은 고딕"/>
            <family val="3"/>
            <charset val="129"/>
          </rPr>
          <t>베트남</t>
        </r>
        <r>
          <rPr>
            <sz val="9"/>
            <color indexed="81"/>
            <rFont val="Tahoma"/>
            <family val="2"/>
          </rPr>
          <t>)</t>
        </r>
        <r>
          <rPr>
            <sz val="8"/>
            <color indexed="81"/>
            <rFont val="맑은 고딕"/>
            <family val="3"/>
            <charset val="129"/>
            <scheme val="minor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7. ㈜프리캡
8. ㈜아프리카프릭스
9. ㈜프리콩
10. ㈜아프리카오픈스튜디오
11. ㈜프리컷
12. ㈜프리비알 (구, ㈜비알캠페인)
13. ㈜아프리카콜로세움
14. ㈜프리메타
15. ㈜메타에스아이
16. ㈜파이브앤식스</t>
        </r>
      </text>
    </comment>
    <comment ref="CV48" authorId="0" shapeId="0" xr:uid="{577DCB94-8220-4BEB-93C1-B1BC5D0F9744}">
      <text>
        <r>
          <rPr>
            <sz val="9"/>
            <color indexed="81"/>
            <rFont val="Tahoma"/>
            <family val="2"/>
          </rPr>
          <t>1. AFREECATV CO.,LTD(</t>
        </r>
        <r>
          <rPr>
            <sz val="9"/>
            <color indexed="81"/>
            <rFont val="맑은 고딕"/>
            <family val="3"/>
            <charset val="129"/>
          </rPr>
          <t>일본</t>
        </r>
        <r>
          <rPr>
            <sz val="9"/>
            <color indexed="81"/>
            <rFont val="Tahoma"/>
            <family val="2"/>
          </rPr>
          <t>)
2. AFREECATV CO., LTD(</t>
        </r>
        <r>
          <rPr>
            <sz val="9"/>
            <color indexed="81"/>
            <rFont val="맑은 고딕"/>
            <family val="3"/>
            <charset val="129"/>
          </rPr>
          <t>태국</t>
        </r>
        <r>
          <rPr>
            <sz val="9"/>
            <color indexed="81"/>
            <rFont val="Tahoma"/>
            <family val="2"/>
          </rPr>
          <t>)
3. AFREECATV CO.,LTD(</t>
        </r>
        <r>
          <rPr>
            <sz val="9"/>
            <color indexed="81"/>
            <rFont val="맑은 고딕"/>
            <family val="3"/>
            <charset val="129"/>
          </rPr>
          <t>대만</t>
        </r>
        <r>
          <rPr>
            <sz val="9"/>
            <color indexed="81"/>
            <rFont val="Tahoma"/>
            <family val="2"/>
          </rPr>
          <t>)
4. AFREECA TV CO..LTD(</t>
        </r>
        <r>
          <rPr>
            <sz val="9"/>
            <color indexed="81"/>
            <rFont val="맑은 고딕"/>
            <family val="3"/>
            <charset val="129"/>
          </rPr>
          <t>미국</t>
        </r>
        <r>
          <rPr>
            <sz val="9"/>
            <color indexed="81"/>
            <rFont val="Tahoma"/>
            <family val="2"/>
          </rPr>
          <t>)
5. AFREECATV CO.,LTD(</t>
        </r>
        <r>
          <rPr>
            <sz val="9"/>
            <color indexed="81"/>
            <rFont val="맑은 고딕"/>
            <family val="3"/>
            <charset val="129"/>
          </rPr>
          <t>홍콩</t>
        </r>
        <r>
          <rPr>
            <sz val="9"/>
            <color indexed="81"/>
            <rFont val="Tahoma"/>
            <family val="2"/>
          </rPr>
          <t>)
6. VINA AFREECA JOINT STOCK COMPANY(</t>
        </r>
        <r>
          <rPr>
            <sz val="9"/>
            <color indexed="81"/>
            <rFont val="맑은 고딕"/>
            <family val="3"/>
            <charset val="129"/>
          </rPr>
          <t>베트남</t>
        </r>
        <r>
          <rPr>
            <sz val="9"/>
            <color indexed="81"/>
            <rFont val="Tahoma"/>
            <family val="2"/>
          </rPr>
          <t>)</t>
        </r>
        <r>
          <rPr>
            <sz val="8"/>
            <color indexed="81"/>
            <rFont val="맑은 고딕"/>
            <family val="3"/>
            <charset val="129"/>
            <scheme val="minor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7. ㈜프리캡
8. ㈜아프리카프릭스
9. ㈜프리콩
10. ㈜아프리카오픈스튜디오
11. ㈜프리컷
12. ㈜프리비알 (구, ㈜비알캠페인)
13. ㈜아프리카콜로세움
14. ㈜프리메타
15. ㈜메타에스아이
16. ㈜파이브앤식스
17. (주)씨티티디</t>
        </r>
      </text>
    </comment>
    <comment ref="CY48" authorId="1" shapeId="0" xr:uid="{C70EA8EA-3CE0-4392-8A71-981E1CB4454E}">
      <text>
        <r>
          <rPr>
            <sz val="9"/>
            <color indexed="81"/>
            <rFont val="Tahoma"/>
            <family val="2"/>
          </rPr>
          <t>1. AFREECATV CO.,LTD(</t>
        </r>
        <r>
          <rPr>
            <sz val="9"/>
            <color indexed="81"/>
            <rFont val="돋움"/>
            <family val="3"/>
            <charset val="129"/>
          </rPr>
          <t>일본</t>
        </r>
        <r>
          <rPr>
            <sz val="9"/>
            <color indexed="81"/>
            <rFont val="Tahoma"/>
            <family val="2"/>
          </rPr>
          <t>)
2. AFREECATV CO., LTD(</t>
        </r>
        <r>
          <rPr>
            <sz val="9"/>
            <color indexed="81"/>
            <rFont val="돋움"/>
            <family val="3"/>
            <charset val="129"/>
          </rPr>
          <t>태국</t>
        </r>
        <r>
          <rPr>
            <sz val="9"/>
            <color indexed="81"/>
            <rFont val="Tahoma"/>
            <family val="2"/>
          </rPr>
          <t>)
3. AFREECA TV CO..LTD(</t>
        </r>
        <r>
          <rPr>
            <sz val="9"/>
            <color indexed="81"/>
            <rFont val="돋움"/>
            <family val="3"/>
            <charset val="129"/>
          </rPr>
          <t>미국</t>
        </r>
        <r>
          <rPr>
            <sz val="9"/>
            <color indexed="81"/>
            <rFont val="Tahoma"/>
            <family val="2"/>
          </rPr>
          <t>)
4. AFREECATV CO.,LTD(</t>
        </r>
        <r>
          <rPr>
            <sz val="9"/>
            <color indexed="81"/>
            <rFont val="돋움"/>
            <family val="3"/>
            <charset val="129"/>
          </rPr>
          <t>홍콩</t>
        </r>
        <r>
          <rPr>
            <sz val="9"/>
            <color indexed="81"/>
            <rFont val="Tahoma"/>
            <family val="2"/>
          </rPr>
          <t>)
5. VINA AFREECA JOINT STOCK COMPANY(</t>
        </r>
        <r>
          <rPr>
            <sz val="9"/>
            <color indexed="81"/>
            <rFont val="돋움"/>
            <family val="3"/>
            <charset val="129"/>
          </rPr>
          <t>베트남</t>
        </r>
        <r>
          <rPr>
            <sz val="9"/>
            <color indexed="81"/>
            <rFont val="Tahoma"/>
            <family val="2"/>
          </rPr>
          <t xml:space="preserve">)
6. </t>
        </r>
        <r>
          <rPr>
            <sz val="9"/>
            <color indexed="81"/>
            <rFont val="돋움"/>
            <family val="3"/>
            <charset val="129"/>
          </rPr>
          <t xml:space="preserve">㈜프리캡
</t>
        </r>
        <r>
          <rPr>
            <sz val="9"/>
            <color indexed="81"/>
            <rFont val="Tahoma"/>
            <family val="2"/>
          </rPr>
          <t xml:space="preserve">7. </t>
        </r>
        <r>
          <rPr>
            <sz val="9"/>
            <color indexed="81"/>
            <rFont val="돋움"/>
            <family val="3"/>
            <charset val="129"/>
          </rPr>
          <t xml:space="preserve">㈜아프리카프릭스
</t>
        </r>
        <r>
          <rPr>
            <sz val="9"/>
            <color indexed="81"/>
            <rFont val="Tahoma"/>
            <family val="2"/>
          </rPr>
          <t xml:space="preserve">8. </t>
        </r>
        <r>
          <rPr>
            <sz val="9"/>
            <color indexed="81"/>
            <rFont val="돋움"/>
            <family val="3"/>
            <charset val="129"/>
          </rPr>
          <t xml:space="preserve">㈜프리콩
</t>
        </r>
        <r>
          <rPr>
            <sz val="9"/>
            <color indexed="81"/>
            <rFont val="Tahoma"/>
            <family val="2"/>
          </rPr>
          <t xml:space="preserve">9. </t>
        </r>
        <r>
          <rPr>
            <sz val="9"/>
            <color indexed="81"/>
            <rFont val="돋움"/>
            <family val="3"/>
            <charset val="129"/>
          </rPr>
          <t xml:space="preserve">㈜아프리카오픈스튜디오
</t>
        </r>
        <r>
          <rPr>
            <sz val="9"/>
            <color indexed="81"/>
            <rFont val="Tahoma"/>
            <family val="2"/>
          </rPr>
          <t xml:space="preserve">10. </t>
        </r>
        <r>
          <rPr>
            <sz val="9"/>
            <color indexed="81"/>
            <rFont val="돋움"/>
            <family val="3"/>
            <charset val="129"/>
          </rPr>
          <t xml:space="preserve">㈜프리컷
</t>
        </r>
        <r>
          <rPr>
            <sz val="9"/>
            <color indexed="81"/>
            <rFont val="Tahoma"/>
            <family val="2"/>
          </rPr>
          <t xml:space="preserve">11. </t>
        </r>
        <r>
          <rPr>
            <sz val="9"/>
            <color indexed="81"/>
            <rFont val="돋움"/>
            <family val="3"/>
            <charset val="129"/>
          </rPr>
          <t>㈜프리비알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구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㈜비알캠페인</t>
        </r>
        <r>
          <rPr>
            <sz val="9"/>
            <color indexed="81"/>
            <rFont val="Tahoma"/>
            <family val="2"/>
          </rPr>
          <t xml:space="preserve">)
12. </t>
        </r>
        <r>
          <rPr>
            <sz val="9"/>
            <color indexed="81"/>
            <rFont val="돋움"/>
            <family val="3"/>
            <charset val="129"/>
          </rPr>
          <t xml:space="preserve">㈜아프리카콜로세움
</t>
        </r>
        <r>
          <rPr>
            <sz val="9"/>
            <color indexed="81"/>
            <rFont val="Tahoma"/>
            <family val="2"/>
          </rPr>
          <t xml:space="preserve">13. </t>
        </r>
        <r>
          <rPr>
            <sz val="9"/>
            <color indexed="81"/>
            <rFont val="돋움"/>
            <family val="3"/>
            <charset val="129"/>
          </rPr>
          <t xml:space="preserve">㈜프리메타
</t>
        </r>
        <r>
          <rPr>
            <sz val="9"/>
            <color indexed="81"/>
            <rFont val="Tahoma"/>
            <family val="2"/>
          </rPr>
          <t xml:space="preserve">14. </t>
        </r>
        <r>
          <rPr>
            <sz val="9"/>
            <color indexed="81"/>
            <rFont val="돋움"/>
            <family val="3"/>
            <charset val="129"/>
          </rPr>
          <t xml:space="preserve">㈜파이브앤식스
</t>
        </r>
        <r>
          <rPr>
            <sz val="9"/>
            <color indexed="81"/>
            <rFont val="Tahoma"/>
            <family val="2"/>
          </rPr>
          <t>15. (</t>
        </r>
        <r>
          <rPr>
            <sz val="9"/>
            <color indexed="81"/>
            <rFont val="돋움"/>
            <family val="3"/>
            <charset val="129"/>
          </rPr>
          <t>주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씨티티디</t>
        </r>
      </text>
    </comment>
    <comment ref="DB48" authorId="0" shapeId="0" xr:uid="{395BDD9D-97E2-4313-8CE7-4149DA6DD7DD}">
      <text>
        <r>
          <rPr>
            <sz val="9"/>
            <color indexed="81"/>
            <rFont val="Tahoma"/>
            <family val="2"/>
          </rPr>
          <t>1. AFREECATV CO.,LTD(</t>
        </r>
        <r>
          <rPr>
            <sz val="9"/>
            <color indexed="81"/>
            <rFont val="맑은 고딕"/>
            <family val="3"/>
            <charset val="129"/>
          </rPr>
          <t>일본</t>
        </r>
        <r>
          <rPr>
            <sz val="9"/>
            <color indexed="81"/>
            <rFont val="Tahoma"/>
            <family val="2"/>
          </rPr>
          <t>)
2. AFREECATV CO., LTD(</t>
        </r>
        <r>
          <rPr>
            <sz val="9"/>
            <color indexed="81"/>
            <rFont val="맑은 고딕"/>
            <family val="3"/>
            <charset val="129"/>
          </rPr>
          <t>태국</t>
        </r>
        <r>
          <rPr>
            <sz val="9"/>
            <color indexed="81"/>
            <rFont val="Tahoma"/>
            <family val="2"/>
          </rPr>
          <t>)
3. AFREECA TV CO..LTD(</t>
        </r>
        <r>
          <rPr>
            <sz val="9"/>
            <color indexed="81"/>
            <rFont val="맑은 고딕"/>
            <family val="3"/>
            <charset val="129"/>
          </rPr>
          <t>미국</t>
        </r>
        <r>
          <rPr>
            <sz val="9"/>
            <color indexed="81"/>
            <rFont val="Tahoma"/>
            <family val="2"/>
          </rPr>
          <t>)
4. AFREECATV CO.,LTD(</t>
        </r>
        <r>
          <rPr>
            <sz val="9"/>
            <color indexed="81"/>
            <rFont val="맑은 고딕"/>
            <family val="3"/>
            <charset val="129"/>
          </rPr>
          <t>홍콩</t>
        </r>
        <r>
          <rPr>
            <sz val="9"/>
            <color indexed="81"/>
            <rFont val="Tahoma"/>
            <family val="2"/>
          </rPr>
          <t>)
5. VINA AFREECA JOINT STOCK COMPANY(</t>
        </r>
        <r>
          <rPr>
            <sz val="9"/>
            <color indexed="81"/>
            <rFont val="맑은 고딕"/>
            <family val="3"/>
            <charset val="129"/>
          </rPr>
          <t>베트남</t>
        </r>
        <r>
          <rPr>
            <sz val="9"/>
            <color indexed="81"/>
            <rFont val="Tahoma"/>
            <family val="2"/>
          </rPr>
          <t>)</t>
        </r>
        <r>
          <rPr>
            <sz val="8"/>
            <color indexed="81"/>
            <rFont val="맑은 고딕"/>
            <family val="3"/>
            <charset val="129"/>
            <scheme val="minor"/>
          </rPr>
          <t xml:space="preserve">
</t>
        </r>
        <r>
          <rPr>
            <sz val="8"/>
            <color indexed="81"/>
            <rFont val="맑은 고딕"/>
            <family val="2"/>
            <scheme val="minor"/>
          </rPr>
          <t>6</t>
        </r>
        <r>
          <rPr>
            <sz val="9"/>
            <color indexed="81"/>
            <rFont val="돋움"/>
            <family val="3"/>
            <charset val="129"/>
          </rPr>
          <t>. ㈜프리캡
7. ㈜아프리카프릭스
8. ㈜프리콩
9. ㈜아프리카오픈스튜디오
10. ㈜프리컷
11. ㈜프리비알 (구, ㈜비알캠페인)
12. ㈜아프리카콜로세움
13. ㈜프리메타
14. ㈜파이브앤식스
15. (주)씨티티디</t>
        </r>
      </text>
    </comment>
  </commentList>
</comments>
</file>

<file path=xl/sharedStrings.xml><?xml version="1.0" encoding="utf-8"?>
<sst xmlns="http://schemas.openxmlformats.org/spreadsheetml/2006/main" count="890" uniqueCount="389">
  <si>
    <t>연결에 포함된 회사수</t>
    <phoneticPr fontId="3" type="noConversion"/>
  </si>
  <si>
    <t>총포괄손익</t>
    <phoneticPr fontId="3" type="noConversion"/>
  </si>
  <si>
    <t>기타포괄손익</t>
    <phoneticPr fontId="3" type="noConversion"/>
  </si>
  <si>
    <t>-</t>
  </si>
  <si>
    <r>
      <t xml:space="preserve">      중단</t>
    </r>
    <r>
      <rPr>
        <sz val="8"/>
        <rFont val="맑은 고딕"/>
        <family val="3"/>
        <charset val="129"/>
      </rPr>
      <t>영업당기순이익</t>
    </r>
    <phoneticPr fontId="3" type="noConversion"/>
  </si>
  <si>
    <r>
      <t xml:space="preserve">      </t>
    </r>
    <r>
      <rPr>
        <sz val="8"/>
        <rFont val="맑은 고딕"/>
        <family val="3"/>
        <charset val="129"/>
      </rPr>
      <t>계속영업당기순이익</t>
    </r>
    <phoneticPr fontId="3" type="noConversion"/>
  </si>
  <si>
    <t xml:space="preserve">  - 비지배지분</t>
    <phoneticPr fontId="3" type="noConversion"/>
  </si>
  <si>
    <t xml:space="preserve">  - 지배기업의소유주지분</t>
    <phoneticPr fontId="3" type="noConversion"/>
  </si>
  <si>
    <t>당기순이익(손실)</t>
  </si>
  <si>
    <t>중단영업 당기순이익</t>
    <phoneticPr fontId="3" type="noConversion"/>
  </si>
  <si>
    <t>계속영업 당기순이익</t>
    <phoneticPr fontId="3" type="noConversion"/>
  </si>
  <si>
    <t xml:space="preserve">  - 법인세비용</t>
    <phoneticPr fontId="3" type="noConversion"/>
  </si>
  <si>
    <t>법인세비용차감전순이익(손실)</t>
  </si>
  <si>
    <t xml:space="preserve">  - 기타손실</t>
    <phoneticPr fontId="3" type="noConversion"/>
  </si>
  <si>
    <t xml:space="preserve">  - 금융원가</t>
    <phoneticPr fontId="3" type="noConversion"/>
  </si>
  <si>
    <t>영업외 비용</t>
    <phoneticPr fontId="3" type="noConversion"/>
  </si>
  <si>
    <t xml:space="preserve">   - 지분법손익(관계기업손익)/손실</t>
    <phoneticPr fontId="3" type="noConversion"/>
  </si>
  <si>
    <t xml:space="preserve">   - 기타이익</t>
    <phoneticPr fontId="3" type="noConversion"/>
  </si>
  <si>
    <t xml:space="preserve">   - 금융수익</t>
    <phoneticPr fontId="3" type="noConversion"/>
  </si>
  <si>
    <t>영업외 이익(손실)</t>
    <phoneticPr fontId="3" type="noConversion"/>
  </si>
  <si>
    <t>영업이익(손실)</t>
    <phoneticPr fontId="3" type="noConversion"/>
  </si>
  <si>
    <t xml:space="preserve">   - 기타</t>
    <phoneticPr fontId="3" type="noConversion"/>
  </si>
  <si>
    <t xml:space="preserve">   - 행사비</t>
    <phoneticPr fontId="3" type="noConversion"/>
  </si>
  <si>
    <t xml:space="preserve">   - 지급임차료</t>
    <phoneticPr fontId="3" type="noConversion"/>
  </si>
  <si>
    <t xml:space="preserve">   - 유무형감가상각비</t>
    <phoneticPr fontId="3" type="noConversion"/>
  </si>
  <si>
    <t xml:space="preserve">   - 컨텐츠제작비</t>
    <phoneticPr fontId="3" type="noConversion"/>
  </si>
  <si>
    <t xml:space="preserve">   - BJ지원금</t>
    <phoneticPr fontId="3" type="noConversion"/>
  </si>
  <si>
    <t xml:space="preserve">   - 회선사용료</t>
    <phoneticPr fontId="3" type="noConversion"/>
  </si>
  <si>
    <t xml:space="preserve">   - 과금수수료</t>
    <phoneticPr fontId="3" type="noConversion"/>
  </si>
  <si>
    <t xml:space="preserve">   - 지급수수료 (광고)</t>
    <phoneticPr fontId="3" type="noConversion"/>
  </si>
  <si>
    <t xml:space="preserve">   - 지급수수료 (중계권+기타)</t>
    <phoneticPr fontId="3" type="noConversion"/>
  </si>
  <si>
    <t xml:space="preserve">   - 인건비</t>
    <phoneticPr fontId="3" type="noConversion"/>
  </si>
  <si>
    <t>영업비용</t>
  </si>
  <si>
    <t xml:space="preserve"> 기타</t>
    <phoneticPr fontId="3" type="noConversion"/>
  </si>
  <si>
    <t xml:space="preserve">   - 광고기타</t>
    <phoneticPr fontId="3" type="noConversion"/>
  </si>
  <si>
    <t xml:space="preserve">   - 컨텐츠형광고</t>
    <phoneticPr fontId="3" type="noConversion"/>
  </si>
  <si>
    <t xml:space="preserve">   - 플랫폼광고</t>
    <phoneticPr fontId="3" type="noConversion"/>
  </si>
  <si>
    <t xml:space="preserve"> 광고</t>
    <phoneticPr fontId="3" type="noConversion"/>
  </si>
  <si>
    <t xml:space="preserve">  - 플랫폼-기타</t>
    <phoneticPr fontId="3" type="noConversion"/>
  </si>
  <si>
    <t xml:space="preserve">  - 기능성 아이템 </t>
    <phoneticPr fontId="3" type="noConversion"/>
  </si>
  <si>
    <t xml:space="preserve">  - 기부경제선물</t>
    <phoneticPr fontId="3" type="noConversion"/>
  </si>
  <si>
    <t xml:space="preserve"> 플랫폼 서비스</t>
    <phoneticPr fontId="3" type="noConversion"/>
  </si>
  <si>
    <t>영업수익</t>
  </si>
  <si>
    <t>YoY</t>
    <phoneticPr fontId="3" type="noConversion"/>
  </si>
  <si>
    <t>QoQ</t>
    <phoneticPr fontId="3" type="noConversion"/>
  </si>
  <si>
    <t>Q1 '22</t>
    <phoneticPr fontId="3" type="noConversion"/>
  </si>
  <si>
    <t>FY 2021</t>
    <phoneticPr fontId="3" type="noConversion"/>
  </si>
  <si>
    <t>Q4 '21</t>
    <phoneticPr fontId="3" type="noConversion"/>
  </si>
  <si>
    <t>Q3 '21</t>
    <phoneticPr fontId="3" type="noConversion"/>
  </si>
  <si>
    <t>Q2 '21</t>
    <phoneticPr fontId="3" type="noConversion"/>
  </si>
  <si>
    <t>Q1 '21</t>
    <phoneticPr fontId="3" type="noConversion"/>
  </si>
  <si>
    <t>FY 2020</t>
    <phoneticPr fontId="3" type="noConversion"/>
  </si>
  <si>
    <t>Q4 '20</t>
    <phoneticPr fontId="3" type="noConversion"/>
  </si>
  <si>
    <t>Q3 '20</t>
    <phoneticPr fontId="3" type="noConversion"/>
  </si>
  <si>
    <t>Q2 '20</t>
    <phoneticPr fontId="3" type="noConversion"/>
  </si>
  <si>
    <t>Q1 '20</t>
    <phoneticPr fontId="3" type="noConversion"/>
  </si>
  <si>
    <t>FY 2019</t>
    <phoneticPr fontId="3" type="noConversion"/>
  </si>
  <si>
    <t>Q4 '19</t>
    <phoneticPr fontId="3" type="noConversion"/>
  </si>
  <si>
    <t>Q3 '19</t>
    <phoneticPr fontId="3" type="noConversion"/>
  </si>
  <si>
    <t>Q2 '19</t>
    <phoneticPr fontId="3" type="noConversion"/>
  </si>
  <si>
    <t>Q1 '19</t>
    <phoneticPr fontId="3" type="noConversion"/>
  </si>
  <si>
    <t>FY 2018</t>
    <phoneticPr fontId="3" type="noConversion"/>
  </si>
  <si>
    <t>Q4 '18</t>
    <phoneticPr fontId="3" type="noConversion"/>
  </si>
  <si>
    <t>Q3 '18</t>
    <phoneticPr fontId="3" type="noConversion"/>
  </si>
  <si>
    <t>Q2 '18</t>
    <phoneticPr fontId="3" type="noConversion"/>
  </si>
  <si>
    <t>Q1 '18</t>
    <phoneticPr fontId="3" type="noConversion"/>
  </si>
  <si>
    <t>FY 2017</t>
    <phoneticPr fontId="3" type="noConversion"/>
  </si>
  <si>
    <t>Q4 '17</t>
    <phoneticPr fontId="3" type="noConversion"/>
  </si>
  <si>
    <t>Q3 '17</t>
    <phoneticPr fontId="3" type="noConversion"/>
  </si>
  <si>
    <t>Q2 '17</t>
    <phoneticPr fontId="3" type="noConversion"/>
  </si>
  <si>
    <t>Q1 '17</t>
    <phoneticPr fontId="3" type="noConversion"/>
  </si>
  <si>
    <t>FY 2016</t>
    <phoneticPr fontId="3" type="noConversion"/>
  </si>
  <si>
    <t>Q4 '16</t>
    <phoneticPr fontId="3" type="noConversion"/>
  </si>
  <si>
    <t>Q3 '16</t>
    <phoneticPr fontId="3" type="noConversion"/>
  </si>
  <si>
    <t>Q2 '16</t>
    <phoneticPr fontId="3" type="noConversion"/>
  </si>
  <si>
    <t>Q1 '16</t>
    <phoneticPr fontId="3" type="noConversion"/>
  </si>
  <si>
    <t>(단위:백만원)</t>
  </si>
  <si>
    <t>[ 연결포괄손익계산서 ]</t>
    <phoneticPr fontId="3" type="noConversion"/>
  </si>
  <si>
    <t>자본과부채총계</t>
    <phoneticPr fontId="3" type="noConversion"/>
  </si>
  <si>
    <t>비지배지분</t>
    <phoneticPr fontId="3" type="noConversion"/>
  </si>
  <si>
    <t xml:space="preserve"> - 이익잉여금(결손금)</t>
    <phoneticPr fontId="3" type="noConversion"/>
  </si>
  <si>
    <t xml:space="preserve"> - 기타포괄손익누계액</t>
    <phoneticPr fontId="3" type="noConversion"/>
  </si>
  <si>
    <t xml:space="preserve"> - 기타자본구성요소</t>
    <phoneticPr fontId="3" type="noConversion"/>
  </si>
  <si>
    <t xml:space="preserve"> - 자본잉여금</t>
    <phoneticPr fontId="3" type="noConversion"/>
  </si>
  <si>
    <t xml:space="preserve"> - 자본금</t>
    <phoneticPr fontId="3" type="noConversion"/>
  </si>
  <si>
    <t>지배기업의 소유주에게 귀속되는 자본</t>
    <phoneticPr fontId="3" type="noConversion"/>
  </si>
  <si>
    <t>자본</t>
    <phoneticPr fontId="3" type="noConversion"/>
  </si>
  <si>
    <t xml:space="preserve"> - 리스부채</t>
    <phoneticPr fontId="3" type="noConversion"/>
  </si>
  <si>
    <t xml:space="preserve"> - 비유동 매입채무및기타채무</t>
    <phoneticPr fontId="3" type="noConversion"/>
  </si>
  <si>
    <t xml:space="preserve"> - 장기차입금</t>
    <phoneticPr fontId="3" type="noConversion"/>
  </si>
  <si>
    <t xml:space="preserve"> - 복구충당부채</t>
    <phoneticPr fontId="3" type="noConversion"/>
  </si>
  <si>
    <t>비유동부채</t>
    <phoneticPr fontId="3" type="noConversion"/>
  </si>
  <si>
    <t xml:space="preserve"> - 유동성장기차입금</t>
  </si>
  <si>
    <t xml:space="preserve"> - 매각예정부채</t>
    <phoneticPr fontId="3" type="noConversion"/>
  </si>
  <si>
    <t xml:space="preserve"> - 유동충당부채</t>
    <phoneticPr fontId="3" type="noConversion"/>
  </si>
  <si>
    <t xml:space="preserve"> - 당기법인세부채</t>
    <phoneticPr fontId="3" type="noConversion"/>
  </si>
  <si>
    <t xml:space="preserve"> - 유동리스부채</t>
    <phoneticPr fontId="3" type="noConversion"/>
  </si>
  <si>
    <t xml:space="preserve"> - 기타유동부채</t>
    <phoneticPr fontId="3" type="noConversion"/>
  </si>
  <si>
    <t xml:space="preserve"> - 단기차입금</t>
    <phoneticPr fontId="3" type="noConversion"/>
  </si>
  <si>
    <t xml:space="preserve"> - 매입채무 및 기타채무</t>
    <phoneticPr fontId="3" type="noConversion"/>
  </si>
  <si>
    <t>유동부채</t>
    <phoneticPr fontId="3" type="noConversion"/>
  </si>
  <si>
    <t>부채</t>
    <phoneticPr fontId="3" type="noConversion"/>
  </si>
  <si>
    <t>사용권자산</t>
    <phoneticPr fontId="3" type="noConversion"/>
  </si>
  <si>
    <t>투자부동산</t>
    <phoneticPr fontId="3" type="noConversion"/>
  </si>
  <si>
    <t>관계기업투자(지분법적용 투자지분)</t>
    <phoneticPr fontId="3" type="noConversion"/>
  </si>
  <si>
    <t xml:space="preserve"> - 이연법인세자산</t>
    <phoneticPr fontId="3" type="noConversion"/>
  </si>
  <si>
    <t xml:space="preserve"> - 기타비유동자산</t>
    <phoneticPr fontId="3" type="noConversion"/>
  </si>
  <si>
    <t xml:space="preserve"> - 기타비유동채권</t>
    <phoneticPr fontId="3" type="noConversion"/>
  </si>
  <si>
    <t>기타비유동자산</t>
    <phoneticPr fontId="3" type="noConversion"/>
  </si>
  <si>
    <t xml:space="preserve"> - 장기금융상품</t>
    <phoneticPr fontId="3" type="noConversion"/>
  </si>
  <si>
    <t xml:space="preserve"> - 비유동 기타포괄손익-공정가치 금융자산</t>
    <phoneticPr fontId="3" type="noConversion"/>
  </si>
  <si>
    <t xml:space="preserve"> - 비유동 당기손익-공정가치 금융자산</t>
    <phoneticPr fontId="3" type="noConversion"/>
  </si>
  <si>
    <t>비유동금융자산</t>
    <phoneticPr fontId="3" type="noConversion"/>
  </si>
  <si>
    <t>무형자산</t>
    <phoneticPr fontId="3" type="noConversion"/>
  </si>
  <si>
    <t>유형자산</t>
    <phoneticPr fontId="3" type="noConversion"/>
  </si>
  <si>
    <t>비유동자산</t>
    <phoneticPr fontId="3" type="noConversion"/>
  </si>
  <si>
    <t xml:space="preserve"> 매각예정비유동자산</t>
    <phoneticPr fontId="3" type="noConversion"/>
  </si>
  <si>
    <t xml:space="preserve"> - 당기법인세자산</t>
    <phoneticPr fontId="3" type="noConversion"/>
  </si>
  <si>
    <t xml:space="preserve"> - 기타유동자산</t>
    <phoneticPr fontId="3" type="noConversion"/>
  </si>
  <si>
    <t>기타유동자산</t>
    <phoneticPr fontId="3" type="noConversion"/>
  </si>
  <si>
    <t xml:space="preserve"> - 유동 당기손익-공정가치 금융자산</t>
    <phoneticPr fontId="3" type="noConversion"/>
  </si>
  <si>
    <t xml:space="preserve"> - 단기금융상품</t>
    <phoneticPr fontId="3" type="noConversion"/>
  </si>
  <si>
    <t>유동금융자산</t>
    <phoneticPr fontId="3" type="noConversion"/>
  </si>
  <si>
    <t>매출채권 및 기타채권</t>
    <phoneticPr fontId="3" type="noConversion"/>
  </si>
  <si>
    <t>현금및현금성자산</t>
    <phoneticPr fontId="3" type="noConversion"/>
  </si>
  <si>
    <t>유동자산</t>
    <phoneticPr fontId="3" type="noConversion"/>
  </si>
  <si>
    <t>자산</t>
    <phoneticPr fontId="3" type="noConversion"/>
  </si>
  <si>
    <t>2022.03.31</t>
    <phoneticPr fontId="3" type="noConversion"/>
  </si>
  <si>
    <t>2021.12.31</t>
    <phoneticPr fontId="3" type="noConversion"/>
  </si>
  <si>
    <t>2021.09.30</t>
    <phoneticPr fontId="3" type="noConversion"/>
  </si>
  <si>
    <t>2021.06.30</t>
    <phoneticPr fontId="3" type="noConversion"/>
  </si>
  <si>
    <t>2021.03.31</t>
    <phoneticPr fontId="3" type="noConversion"/>
  </si>
  <si>
    <t>2020.12.31</t>
    <phoneticPr fontId="3" type="noConversion"/>
  </si>
  <si>
    <t>2020.09.30</t>
    <phoneticPr fontId="3" type="noConversion"/>
  </si>
  <si>
    <t>2020.06.30</t>
    <phoneticPr fontId="3" type="noConversion"/>
  </si>
  <si>
    <t>2020.03.31</t>
    <phoneticPr fontId="3" type="noConversion"/>
  </si>
  <si>
    <t>2019.12.31</t>
    <phoneticPr fontId="3" type="noConversion"/>
  </si>
  <si>
    <t>2019.09.30</t>
    <phoneticPr fontId="3" type="noConversion"/>
  </si>
  <si>
    <t>2019.06.30</t>
    <phoneticPr fontId="3" type="noConversion"/>
  </si>
  <si>
    <t>2018.12.31</t>
    <phoneticPr fontId="3" type="noConversion"/>
  </si>
  <si>
    <t>2017.12.31</t>
    <phoneticPr fontId="3" type="noConversion"/>
  </si>
  <si>
    <t>2016.12.31</t>
    <phoneticPr fontId="3" type="noConversion"/>
  </si>
  <si>
    <t>(단위: 백만원)</t>
    <phoneticPr fontId="3" type="noConversion"/>
  </si>
  <si>
    <t>[연결 재무 상태표]</t>
    <phoneticPr fontId="3" type="noConversion"/>
  </si>
  <si>
    <t xml:space="preserve">  - 기타</t>
    <phoneticPr fontId="3" type="noConversion"/>
  </si>
  <si>
    <t xml:space="preserve">  - 행사비</t>
    <phoneticPr fontId="3" type="noConversion"/>
  </si>
  <si>
    <t xml:space="preserve">  - 지급임차료</t>
    <phoneticPr fontId="3" type="noConversion"/>
  </si>
  <si>
    <t xml:space="preserve">  - 유무형감가상각비</t>
    <phoneticPr fontId="3" type="noConversion"/>
  </si>
  <si>
    <t xml:space="preserve">  - 컨텐츠제작비</t>
    <phoneticPr fontId="3" type="noConversion"/>
  </si>
  <si>
    <t xml:space="preserve">  - BJ지원금</t>
    <phoneticPr fontId="3" type="noConversion"/>
  </si>
  <si>
    <t xml:space="preserve">  - 회선사용료</t>
    <phoneticPr fontId="3" type="noConversion"/>
  </si>
  <si>
    <t xml:space="preserve">  - 과금수수료</t>
    <phoneticPr fontId="3" type="noConversion"/>
  </si>
  <si>
    <t xml:space="preserve">  - 지급수수료 (광고)</t>
    <phoneticPr fontId="3" type="noConversion"/>
  </si>
  <si>
    <t xml:space="preserve">  - 지급수수료 (중계권+기타)</t>
    <phoneticPr fontId="3" type="noConversion"/>
  </si>
  <si>
    <t xml:space="preserve">  - 인건비</t>
    <phoneticPr fontId="3" type="noConversion"/>
  </si>
  <si>
    <t>총영업비용</t>
  </si>
  <si>
    <t>영업수익</t>
    <phoneticPr fontId="3" type="noConversion"/>
  </si>
  <si>
    <t>(%)</t>
    <phoneticPr fontId="3" type="noConversion"/>
  </si>
  <si>
    <t>Q1'22</t>
    <phoneticPr fontId="3" type="noConversion"/>
  </si>
  <si>
    <t>Q4'21</t>
    <phoneticPr fontId="3" type="noConversion"/>
  </si>
  <si>
    <t>Q3'21</t>
    <phoneticPr fontId="3" type="noConversion"/>
  </si>
  <si>
    <t>Q2'21</t>
    <phoneticPr fontId="3" type="noConversion"/>
  </si>
  <si>
    <t>Q1'21</t>
    <phoneticPr fontId="3" type="noConversion"/>
  </si>
  <si>
    <t>Q4'20</t>
    <phoneticPr fontId="3" type="noConversion"/>
  </si>
  <si>
    <t>Q3'20</t>
    <phoneticPr fontId="3" type="noConversion"/>
  </si>
  <si>
    <t>Q2'20</t>
    <phoneticPr fontId="3" type="noConversion"/>
  </si>
  <si>
    <t>Q1'20</t>
    <phoneticPr fontId="3" type="noConversion"/>
  </si>
  <si>
    <t>Q4'19</t>
    <phoneticPr fontId="3" type="noConversion"/>
  </si>
  <si>
    <t>3Q '17</t>
    <phoneticPr fontId="3" type="noConversion"/>
  </si>
  <si>
    <t>2Q '17</t>
    <phoneticPr fontId="3" type="noConversion"/>
  </si>
  <si>
    <t>(단위: 백만원)</t>
  </si>
  <si>
    <t>[ 연결 영업 비용 ]</t>
    <phoneticPr fontId="3" type="noConversion"/>
  </si>
  <si>
    <t>총포괄손익</t>
    <phoneticPr fontId="38" type="noConversion"/>
  </si>
  <si>
    <t>기타포괄손익</t>
    <phoneticPr fontId="38" type="noConversion"/>
  </si>
  <si>
    <t>당기순이익</t>
    <phoneticPr fontId="38" type="noConversion"/>
  </si>
  <si>
    <t xml:space="preserve">  - 법인세비용</t>
    <phoneticPr fontId="38" type="noConversion"/>
  </si>
  <si>
    <t>법인세비용차감전순이익</t>
    <phoneticPr fontId="38" type="noConversion"/>
  </si>
  <si>
    <t xml:space="preserve">  - 기타손실</t>
    <phoneticPr fontId="38" type="noConversion"/>
  </si>
  <si>
    <t xml:space="preserve">  - 금융원가</t>
    <phoneticPr fontId="38" type="noConversion"/>
  </si>
  <si>
    <t>영업외비용</t>
  </si>
  <si>
    <t xml:space="preserve">  - 기타이익</t>
    <phoneticPr fontId="38" type="noConversion"/>
  </si>
  <si>
    <t xml:space="preserve">  - 금융수익</t>
    <phoneticPr fontId="38" type="noConversion"/>
  </si>
  <si>
    <t>영업외수익</t>
    <phoneticPr fontId="38" type="noConversion"/>
  </si>
  <si>
    <t>영업이익</t>
    <phoneticPr fontId="38" type="noConversion"/>
  </si>
  <si>
    <t xml:space="preserve">  - 기타</t>
    <phoneticPr fontId="38" type="noConversion"/>
  </si>
  <si>
    <t xml:space="preserve">  - 행사비</t>
    <phoneticPr fontId="38" type="noConversion"/>
  </si>
  <si>
    <t xml:space="preserve">  - 지급임차료</t>
    <phoneticPr fontId="38" type="noConversion"/>
  </si>
  <si>
    <t xml:space="preserve">  - 감가상각비</t>
    <phoneticPr fontId="38" type="noConversion"/>
  </si>
  <si>
    <t xml:space="preserve">  - 컨텐츠제작비</t>
    <phoneticPr fontId="38" type="noConversion"/>
  </si>
  <si>
    <t xml:space="preserve">  - 회선사용료</t>
    <phoneticPr fontId="38" type="noConversion"/>
  </si>
  <si>
    <t xml:space="preserve">  - 과금수수료</t>
    <phoneticPr fontId="38" type="noConversion"/>
  </si>
  <si>
    <t xml:space="preserve">  - 지급수수료</t>
    <phoneticPr fontId="38" type="noConversion"/>
  </si>
  <si>
    <t xml:space="preserve">  - 인건비</t>
    <phoneticPr fontId="38" type="noConversion"/>
  </si>
  <si>
    <t>YoY</t>
    <phoneticPr fontId="38" type="noConversion"/>
  </si>
  <si>
    <t>QoQ</t>
    <phoneticPr fontId="38" type="noConversion"/>
  </si>
  <si>
    <t>Q1 '22</t>
    <phoneticPr fontId="38" type="noConversion"/>
  </si>
  <si>
    <t>FY 2021</t>
    <phoneticPr fontId="38" type="noConversion"/>
  </si>
  <si>
    <t>Q4 '21</t>
    <phoneticPr fontId="38" type="noConversion"/>
  </si>
  <si>
    <t>Q3 '21</t>
    <phoneticPr fontId="38" type="noConversion"/>
  </si>
  <si>
    <t>Q2 '21</t>
    <phoneticPr fontId="38" type="noConversion"/>
  </si>
  <si>
    <t>Q1 '21</t>
    <phoneticPr fontId="38" type="noConversion"/>
  </si>
  <si>
    <t>FY 2020</t>
    <phoneticPr fontId="38" type="noConversion"/>
  </si>
  <si>
    <t>Q4 '20</t>
    <phoneticPr fontId="38" type="noConversion"/>
  </si>
  <si>
    <t>Q3 '20</t>
    <phoneticPr fontId="38" type="noConversion"/>
  </si>
  <si>
    <t>Q2 '20</t>
    <phoneticPr fontId="38" type="noConversion"/>
  </si>
  <si>
    <t>Q1 '20</t>
    <phoneticPr fontId="38" type="noConversion"/>
  </si>
  <si>
    <t>FY 2019</t>
    <phoneticPr fontId="38" type="noConversion"/>
  </si>
  <si>
    <t>Q4'19</t>
  </si>
  <si>
    <t>Q3'19</t>
  </si>
  <si>
    <t>Q2'19</t>
  </si>
  <si>
    <t>Q1'19</t>
  </si>
  <si>
    <t>FY2018</t>
  </si>
  <si>
    <t>Q4'18</t>
  </si>
  <si>
    <t>Q3'18</t>
  </si>
  <si>
    <t>Q2'18</t>
  </si>
  <si>
    <t>Q1'18</t>
  </si>
  <si>
    <t>FY2017</t>
  </si>
  <si>
    <t>Q4'17</t>
  </si>
  <si>
    <t>Q3'17</t>
  </si>
  <si>
    <t>Q2'17</t>
  </si>
  <si>
    <t>Q1'17</t>
  </si>
  <si>
    <t>FY2016</t>
  </si>
  <si>
    <t>Q4'16</t>
  </si>
  <si>
    <t>Q3'16</t>
  </si>
  <si>
    <t>Q2'16</t>
  </si>
  <si>
    <t>Q1'16</t>
  </si>
  <si>
    <t>[별도포괄손익계산서]</t>
  </si>
  <si>
    <t>자본과부채총계</t>
  </si>
  <si>
    <t xml:space="preserve"> - 이익잉여금(결손금)</t>
  </si>
  <si>
    <t xml:space="preserve"> - 기타포괄손익누계액</t>
  </si>
  <si>
    <t xml:space="preserve"> - 기타자본구성요소</t>
  </si>
  <si>
    <t xml:space="preserve"> - 자본잉여금</t>
  </si>
  <si>
    <t xml:space="preserve"> - 자본금</t>
  </si>
  <si>
    <t>자본</t>
  </si>
  <si>
    <t xml:space="preserve"> - 리스부채</t>
  </si>
  <si>
    <t xml:space="preserve"> - 파생상품부채</t>
  </si>
  <si>
    <t xml:space="preserve"> - 복구충당부채</t>
  </si>
  <si>
    <t>비유동부채</t>
  </si>
  <si>
    <t xml:space="preserve"> - 당기법인세부채</t>
  </si>
  <si>
    <t xml:space="preserve"> - 유동파생상품부채</t>
    <phoneticPr fontId="3" type="noConversion"/>
  </si>
  <si>
    <t xml:space="preserve"> - 유동충당부채</t>
  </si>
  <si>
    <t xml:space="preserve"> - 유동리스부채</t>
  </si>
  <si>
    <t xml:space="preserve"> - 기타유동부채</t>
  </si>
  <si>
    <t xml:space="preserve"> - 단기차입금</t>
  </si>
  <si>
    <t xml:space="preserve"> - 매입채무및기타채무</t>
  </si>
  <si>
    <t>유동부채</t>
  </si>
  <si>
    <t>부채</t>
  </si>
  <si>
    <t>사용권자산</t>
  </si>
  <si>
    <t>관계기업투자(지분법적용투자지분)</t>
  </si>
  <si>
    <t xml:space="preserve"> - 이연법인세자산</t>
  </si>
  <si>
    <t xml:space="preserve"> - 기타비유동자산</t>
  </si>
  <si>
    <t xml:space="preserve"> - 기타비유동채권</t>
  </si>
  <si>
    <t>기타비유동자산</t>
  </si>
  <si>
    <t xml:space="preserve"> - 장기금융상품</t>
  </si>
  <si>
    <t xml:space="preserve"> - 비유동기타포괄손익공정가치금융자산</t>
  </si>
  <si>
    <t xml:space="preserve"> - 비유동당기손익공정가치금융자산</t>
  </si>
  <si>
    <t>비유동금융자산</t>
  </si>
  <si>
    <t>무형자산</t>
  </si>
  <si>
    <t>유형자산</t>
  </si>
  <si>
    <t>비유동자산</t>
  </si>
  <si>
    <t xml:space="preserve"> - 당기법인세자산</t>
  </si>
  <si>
    <t xml:space="preserve"> - 기타유동자산</t>
  </si>
  <si>
    <t>기타유동자산</t>
  </si>
  <si>
    <t xml:space="preserve"> - 유동당기손익공정가치금융자산</t>
  </si>
  <si>
    <t xml:space="preserve"> - 단기금융상품</t>
  </si>
  <si>
    <t>유동금융자산</t>
  </si>
  <si>
    <t>매출채권및기타채권</t>
  </si>
  <si>
    <t>현금및현금성자산</t>
  </si>
  <si>
    <t>유동자산</t>
  </si>
  <si>
    <t>자산</t>
  </si>
  <si>
    <t>2021.03.31</t>
  </si>
  <si>
    <t>2020.12.31</t>
  </si>
  <si>
    <t>2020.09.30</t>
  </si>
  <si>
    <t>2020.06.30</t>
  </si>
  <si>
    <t>2020.03.31</t>
  </si>
  <si>
    <t>2019.12.31</t>
  </si>
  <si>
    <t>2019.09.30</t>
  </si>
  <si>
    <t>2019.06.30</t>
  </si>
  <si>
    <t>2019.03.31</t>
  </si>
  <si>
    <t>2018.12.31</t>
  </si>
  <si>
    <t>2016.12.31</t>
  </si>
  <si>
    <t>[별도재무상태표]</t>
  </si>
  <si>
    <t>2022.06.30</t>
    <phoneticPr fontId="3" type="noConversion"/>
  </si>
  <si>
    <t>Q2'22</t>
    <phoneticPr fontId="3" type="noConversion"/>
  </si>
  <si>
    <t>Q2 '22</t>
    <phoneticPr fontId="3" type="noConversion"/>
  </si>
  <si>
    <t>Q2 '22</t>
    <phoneticPr fontId="3" type="noConversion"/>
  </si>
  <si>
    <t>2016.03.31</t>
    <phoneticPr fontId="3" type="noConversion"/>
  </si>
  <si>
    <t>2016.06.30</t>
    <phoneticPr fontId="3" type="noConversion"/>
  </si>
  <si>
    <t>2016.09.30</t>
    <phoneticPr fontId="3" type="noConversion"/>
  </si>
  <si>
    <t>2017.03.31</t>
    <phoneticPr fontId="3" type="noConversion"/>
  </si>
  <si>
    <t>2017.06.30</t>
    <phoneticPr fontId="3" type="noConversion"/>
  </si>
  <si>
    <t>2017.09.30</t>
    <phoneticPr fontId="3" type="noConversion"/>
  </si>
  <si>
    <t>2018.03.31</t>
    <phoneticPr fontId="3" type="noConversion"/>
  </si>
  <si>
    <t>2018.06.30</t>
    <phoneticPr fontId="3" type="noConversion"/>
  </si>
  <si>
    <t>2018.09.30</t>
    <phoneticPr fontId="3" type="noConversion"/>
  </si>
  <si>
    <t>2019.03.31</t>
    <phoneticPr fontId="3" type="noConversion"/>
  </si>
  <si>
    <t xml:space="preserve"> - 유동매도가능금융자산 *</t>
    <phoneticPr fontId="3" type="noConversion"/>
  </si>
  <si>
    <t xml:space="preserve"> - 비유동매도가능금융자산 **</t>
    <phoneticPr fontId="3" type="noConversion"/>
  </si>
  <si>
    <t>*, **는 2018년 IFRS 개정 이후 더 이상 사용하지 않는 계정입니다.</t>
    <phoneticPr fontId="3" type="noConversion"/>
  </si>
  <si>
    <t xml:space="preserve"> - 유동성장기차입금</t>
    <phoneticPr fontId="3" type="noConversion"/>
  </si>
  <si>
    <t>-  장기미지급비용</t>
    <phoneticPr fontId="3" type="noConversion"/>
  </si>
  <si>
    <t xml:space="preserve"> - 장기미지급비용</t>
    <phoneticPr fontId="3" type="noConversion"/>
  </si>
  <si>
    <t>Q3 '22</t>
    <phoneticPr fontId="3" type="noConversion"/>
  </si>
  <si>
    <t>2022.09.30</t>
    <phoneticPr fontId="3" type="noConversion"/>
  </si>
  <si>
    <t>Q3'22</t>
    <phoneticPr fontId="3" type="noConversion"/>
  </si>
  <si>
    <t>(%)</t>
    <phoneticPr fontId="3" type="noConversion"/>
  </si>
  <si>
    <t>QoQ</t>
    <phoneticPr fontId="3" type="noConversion"/>
  </si>
  <si>
    <t>YoY</t>
    <phoneticPr fontId="3" type="noConversion"/>
  </si>
  <si>
    <t>Q3 '22</t>
    <phoneticPr fontId="38" type="noConversion"/>
  </si>
  <si>
    <t>*** 3Q 임대보증금 금액 발생</t>
    <phoneticPr fontId="3" type="noConversion"/>
  </si>
  <si>
    <t>- 비유동 매입채무및기타채무(***)</t>
    <phoneticPr fontId="3" type="noConversion"/>
  </si>
  <si>
    <t xml:space="preserve"> - 비유동 상각후원가측정금융자산</t>
    <phoneticPr fontId="3" type="noConversion"/>
  </si>
  <si>
    <t>Twitch 상황</t>
    <phoneticPr fontId="7" type="noConversion"/>
  </si>
  <si>
    <t>일자</t>
    <phoneticPr fontId="7" type="noConversion"/>
  </si>
  <si>
    <t>내용</t>
    <phoneticPr fontId="7" type="noConversion"/>
  </si>
  <si>
    <t>세부사항</t>
    <phoneticPr fontId="7" type="noConversion"/>
  </si>
  <si>
    <t>비고</t>
    <phoneticPr fontId="7" type="noConversion"/>
  </si>
  <si>
    <t>2022.09.21</t>
    <phoneticPr fontId="7" type="noConversion"/>
  </si>
  <si>
    <t>구독 수익쉐어 조정 발표</t>
    <phoneticPr fontId="7" type="noConversion"/>
  </si>
  <si>
    <t>-구독 수익 $100,000원 이상 스트리머 7:3 --&gt; 5:5 R/S 조정
- 2023년 6월 1일 이후 적용</t>
    <phoneticPr fontId="7" type="noConversion"/>
  </si>
  <si>
    <t>2022.09.29~09.30</t>
    <phoneticPr fontId="7" type="noConversion"/>
  </si>
  <si>
    <t>한국 트위치 화질 제한 발표 및 업데이트</t>
    <phoneticPr fontId="7" type="noConversion"/>
  </si>
  <si>
    <t>- 한국 시청자 라이브방송 1080p --&gt; 720p 화질 제한
- 스트리머 방송 송출, 다시보기 화질 1080p 유지</t>
    <phoneticPr fontId="7" type="noConversion"/>
  </si>
  <si>
    <t>2022.09.29</t>
    <phoneticPr fontId="7" type="noConversion"/>
  </si>
  <si>
    <t>자체 수익 시스템 다변화 예고</t>
    <phoneticPr fontId="7" type="noConversion"/>
  </si>
  <si>
    <r>
      <t>- 유튜브 '슈퍼챗'(금액에 따른 화면에 채팅이 떠있는 시간 설정)과 같은 *</t>
    </r>
    <r>
      <rPr>
        <u/>
        <sz val="10"/>
        <color theme="1"/>
        <rFont val="Malgun Gothic"/>
        <family val="3"/>
        <charset val="129"/>
      </rPr>
      <t>'메시지 격상'</t>
    </r>
    <r>
      <rPr>
        <b/>
        <sz val="10"/>
        <color theme="1"/>
        <rFont val="Malgun Gothic"/>
        <family val="3"/>
        <charset val="129"/>
      </rPr>
      <t xml:space="preserve"> </t>
    </r>
    <r>
      <rPr>
        <sz val="10"/>
        <color theme="1"/>
        <rFont val="Malgun Gothic"/>
        <family val="3"/>
        <charset val="129"/>
      </rPr>
      <t>기능 테스트</t>
    </r>
    <phoneticPr fontId="7" type="noConversion"/>
  </si>
  <si>
    <t>2022.09.30</t>
    <phoneticPr fontId="7" type="noConversion"/>
  </si>
  <si>
    <t>트위치 코리아 월급 계약 전면 폐지</t>
    <phoneticPr fontId="7" type="noConversion"/>
  </si>
  <si>
    <t>- 트위치 코리아 초기 시절 스트리머 유입 차원에서 진행하였던, 
  매달 일정 방송 시간 지킬 시 급여 고정적으로 받을 수 있었던 통칭 '월급 계약' 전면 폐지</t>
    <phoneticPr fontId="7" type="noConversion"/>
  </si>
  <si>
    <t>2022.10.05</t>
    <phoneticPr fontId="7" type="noConversion"/>
  </si>
  <si>
    <t>한국통신사업자연합회(KTOA) 트위치 코리아에 공개 질의</t>
    <phoneticPr fontId="7" type="noConversion"/>
  </si>
  <si>
    <t>- 화질 저하 조차 사유, 내용 등과 관련한 공개 질의 요청</t>
    <phoneticPr fontId="7" type="noConversion"/>
  </si>
  <si>
    <t>2022.10.06</t>
    <phoneticPr fontId="7" type="noConversion"/>
  </si>
  <si>
    <t>방송통신위원장 트위치 시정명령 및 과징금 부과 처분 검토</t>
    <phoneticPr fontId="7" type="noConversion"/>
  </si>
  <si>
    <t>- 트위치 현재 이용자 피해 발생하는지, 해당 조치 현행법상 금지행위인지 검토 중이라고 밝힘</t>
    <phoneticPr fontId="7" type="noConversion"/>
  </si>
  <si>
    <t>2022.10.24</t>
    <phoneticPr fontId="7" type="noConversion"/>
  </si>
  <si>
    <t>국정감사 내 트위치 망 사용료 언급</t>
    <phoneticPr fontId="7" type="noConversion"/>
  </si>
  <si>
    <t>- 더불어민주당 장경태 의원 "트위치 우리나라 통신 3사에 북아메리카와 유럽국가 대비 30배 이상, 
여타 아시아 대비 15배 이상의 망 이용대가를 지급한다는 제보" 받았다 지적</t>
    <phoneticPr fontId="7" type="noConversion"/>
  </si>
  <si>
    <t>2022.11.09</t>
    <phoneticPr fontId="3" type="noConversion"/>
  </si>
  <si>
    <t>한국 트위치 VOD 서비스 중단</t>
    <phoneticPr fontId="3" type="noConversion"/>
  </si>
  <si>
    <t>- 2022년 12월 13일부터 클립, 방송 다시보기, 하이라이트 등 모든 VOD 컨텐츠 시청 불가
- 2023년 초부터는 신규 VOD컨텐츠 생성 중단
- 한국의 저작권법과 관련된 이슈로 망사용료와는 무관한다는 입장</t>
    <phoneticPr fontId="3" type="noConversion"/>
  </si>
  <si>
    <t>Q4 '22</t>
    <phoneticPr fontId="3" type="noConversion"/>
  </si>
  <si>
    <t>FY 2022</t>
    <phoneticPr fontId="3" type="noConversion"/>
  </si>
  <si>
    <t>2022.12.31</t>
    <phoneticPr fontId="3" type="noConversion"/>
  </si>
  <si>
    <t>Q4'22</t>
    <phoneticPr fontId="3" type="noConversion"/>
  </si>
  <si>
    <t>Q4 '22</t>
    <phoneticPr fontId="38" type="noConversion"/>
  </si>
  <si>
    <t>Q1 '23</t>
    <phoneticPr fontId="3" type="noConversion"/>
  </si>
  <si>
    <t>2023.03.31</t>
    <phoneticPr fontId="3" type="noConversion"/>
  </si>
  <si>
    <t>Q1'23</t>
    <phoneticPr fontId="3" type="noConversion"/>
  </si>
  <si>
    <t>Q1 '23</t>
    <phoneticPr fontId="38" type="noConversion"/>
  </si>
  <si>
    <t>Q2 '23</t>
    <phoneticPr fontId="3" type="noConversion"/>
  </si>
  <si>
    <t>2023.06.30</t>
    <phoneticPr fontId="3" type="noConversion"/>
  </si>
  <si>
    <t>Q2'23</t>
    <phoneticPr fontId="3" type="noConversion"/>
  </si>
  <si>
    <t>Q2 '23</t>
    <phoneticPr fontId="38" type="noConversion"/>
  </si>
  <si>
    <t>2023.06.</t>
    <phoneticPr fontId="3" type="noConversion"/>
  </si>
  <si>
    <t>-</t>
    <phoneticPr fontId="3" type="noConversion"/>
  </si>
  <si>
    <t>-</t>
    <phoneticPr fontId="3" type="noConversion"/>
  </si>
  <si>
    <t xml:space="preserve"> 재고자산</t>
    <phoneticPr fontId="3" type="noConversion"/>
  </si>
  <si>
    <t>-</t>
    <phoneticPr fontId="3" type="noConversion"/>
  </si>
  <si>
    <t>Q3 '23</t>
    <phoneticPr fontId="3" type="noConversion"/>
  </si>
  <si>
    <t>2023.09.30</t>
    <phoneticPr fontId="3" type="noConversion"/>
  </si>
  <si>
    <t>-  수선충당부채</t>
    <phoneticPr fontId="3" type="noConversion"/>
  </si>
  <si>
    <t>Q3'23</t>
    <phoneticPr fontId="3" type="noConversion"/>
  </si>
  <si>
    <t>Q3 '23</t>
    <phoneticPr fontId="38" type="noConversion"/>
  </si>
  <si>
    <t>Q4'23</t>
    <phoneticPr fontId="3" type="noConversion"/>
  </si>
  <si>
    <t>FY 2023</t>
    <phoneticPr fontId="3" type="noConversion"/>
  </si>
  <si>
    <t>2023.12.31</t>
    <phoneticPr fontId="3" type="noConversion"/>
  </si>
  <si>
    <t>Q4 '23</t>
    <phoneticPr fontId="38" type="noConversion"/>
  </si>
  <si>
    <t>FY 2023</t>
    <phoneticPr fontId="38" type="noConversion"/>
  </si>
  <si>
    <t>영업이익</t>
  </si>
  <si>
    <t>주식보상비용</t>
    <phoneticPr fontId="3" type="noConversion"/>
  </si>
  <si>
    <t>조정 EBITDA</t>
    <phoneticPr fontId="3" type="noConversion"/>
  </si>
  <si>
    <t>(-) CapEx</t>
    <phoneticPr fontId="3" type="noConversion"/>
  </si>
  <si>
    <t>유무형감가상각비</t>
    <phoneticPr fontId="3" type="noConversion"/>
  </si>
  <si>
    <t>납부세금</t>
    <phoneticPr fontId="3" type="noConversion"/>
  </si>
  <si>
    <t>매출채권 및 기타채권의 변동</t>
    <phoneticPr fontId="3" type="noConversion"/>
  </si>
  <si>
    <t>매입채무 및 기타채무의 변동</t>
    <phoneticPr fontId="3" type="noConversion"/>
  </si>
  <si>
    <t>Payout ratio</t>
    <phoneticPr fontId="3" type="noConversion"/>
  </si>
  <si>
    <t>DPS(원)</t>
    <phoneticPr fontId="3" type="noConversion"/>
  </si>
  <si>
    <t>FCF(조정 EBITDA-CapEx)</t>
    <phoneticPr fontId="3" type="noConversion"/>
  </si>
  <si>
    <t>당기순이익</t>
    <phoneticPr fontId="3" type="noConversion"/>
  </si>
  <si>
    <t>FY 2023</t>
    <phoneticPr fontId="3" type="noConversion"/>
  </si>
  <si>
    <t>FCF %</t>
    <phoneticPr fontId="3" type="noConversion"/>
  </si>
  <si>
    <t>(단위 : 백만원)</t>
  </si>
  <si>
    <t>[주주환원정책]</t>
    <phoneticPr fontId="3" type="noConversion"/>
  </si>
  <si>
    <t>배당금</t>
    <phoneticPr fontId="3" type="noConversion"/>
  </si>
  <si>
    <t>FY2022</t>
    <phoneticPr fontId="3" type="noConversion"/>
  </si>
  <si>
    <t>FY2023</t>
    <phoneticPr fontId="3" type="noConversion"/>
  </si>
  <si>
    <t>FY2023 주주환원정책 재원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</si>
</sst>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42" formatCode="_-&quot;₩&quot;* #,##0_-;\-&quot;₩&quot;* #,##0_-;_-&quot;₩&quot;* &quot;-&quot;_-;_-@_-"/>
    <numFmt numFmtId="41" formatCode="_-* #,##0_-;\-* #,##0_-;_-* &quot;-&quot;_-;_-@_-"/>
    <numFmt numFmtId="176" formatCode="0.0%"/>
    <numFmt numFmtId="177" formatCode="#,##0,,"/>
    <numFmt numFmtId="178" formatCode="#,##0_);[Red]\(#,##0\)"/>
    <numFmt numFmtId="179" formatCode="#,###,,;[Red]\-#,###,,"/>
    <numFmt numFmtId="180" formatCode="#,##0,,;[Black]\-#,##0,,;&quot; &quot;"/>
    <numFmt numFmtId="181" formatCode="#,###,,"/>
    <numFmt numFmtId="182" formatCode="#,##0_ "/>
    <numFmt numFmtId="183" formatCode="##,##0"/>
    <numFmt numFmtId="184" formatCode="#,#00,,"/>
  </numFmts>
  <fonts count="7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Calibri"/>
      <family val="2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color rgb="FF000000"/>
      <name val="Calibri"/>
      <family val="2"/>
    </font>
    <font>
      <b/>
      <sz val="8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i/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맑은 고딕"/>
      <family val="3"/>
      <charset val="129"/>
      <scheme val="minor"/>
    </font>
    <font>
      <i/>
      <sz val="9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8"/>
      <name val="맑은 고딕"/>
      <family val="3"/>
      <charset val="129"/>
      <scheme val="minor"/>
    </font>
    <font>
      <b/>
      <sz val="9"/>
      <color theme="0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sz val="11"/>
      <color theme="1"/>
      <name val="Gulim"/>
      <family val="2"/>
      <charset val="129"/>
    </font>
    <font>
      <b/>
      <sz val="8"/>
      <color theme="1"/>
      <name val="맑은 고딕"/>
      <family val="3"/>
      <charset val="129"/>
      <scheme val="minor"/>
    </font>
    <font>
      <sz val="8"/>
      <color rgb="FF000000"/>
      <name val="맑은 고딕"/>
      <family val="3"/>
      <charset val="129"/>
      <scheme val="minor"/>
    </font>
    <font>
      <b/>
      <sz val="8"/>
      <color theme="0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b/>
      <sz val="8"/>
      <color rgb="FF000000"/>
      <name val="맑은 고딕"/>
      <family val="3"/>
      <charset val="129"/>
      <scheme val="minor"/>
    </font>
    <font>
      <i/>
      <sz val="11"/>
      <color theme="1"/>
      <name val="Calibri"/>
      <family val="2"/>
    </font>
    <font>
      <b/>
      <i/>
      <sz val="8"/>
      <color theme="0"/>
      <name val="맑은 고딕"/>
      <family val="3"/>
      <charset val="129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8"/>
      <color rgb="FF000000"/>
      <name val="맑은 고딕"/>
      <family val="3"/>
      <charset val="129"/>
    </font>
    <font>
      <b/>
      <sz val="8"/>
      <color rgb="FF000000"/>
      <name val="맑은 고딕"/>
      <family val="3"/>
      <charset val="129"/>
    </font>
    <font>
      <i/>
      <sz val="8"/>
      <name val="맑은 고딕"/>
      <family val="3"/>
      <charset val="129"/>
    </font>
    <font>
      <b/>
      <sz val="8"/>
      <name val="맑은 고딕"/>
      <family val="3"/>
      <charset val="129"/>
    </font>
    <font>
      <sz val="8"/>
      <name val="맑은 고딕"/>
      <family val="2"/>
      <charset val="129"/>
    </font>
    <font>
      <sz val="8"/>
      <color rgb="FF000000"/>
      <name val="맑은 고딕"/>
      <family val="3"/>
      <charset val="129"/>
    </font>
    <font>
      <b/>
      <sz val="11"/>
      <name val="Calibri"/>
      <family val="2"/>
    </font>
    <font>
      <b/>
      <sz val="10"/>
      <color rgb="FF000000"/>
      <name val="Calibri"/>
      <family val="2"/>
    </font>
    <font>
      <b/>
      <i/>
      <sz val="9"/>
      <color rgb="FF000000"/>
      <name val="Calibri"/>
      <family val="2"/>
    </font>
    <font>
      <b/>
      <i/>
      <sz val="8"/>
      <name val="맑은 고딕"/>
      <family val="3"/>
      <charset val="129"/>
    </font>
    <font>
      <b/>
      <i/>
      <sz val="8"/>
      <color rgb="FFFFFFFF"/>
      <name val="맑은 고딕"/>
      <family val="3"/>
      <charset val="129"/>
    </font>
    <font>
      <sz val="8"/>
      <color rgb="FF000000"/>
      <name val="Calibri"/>
      <family val="2"/>
    </font>
    <font>
      <b/>
      <sz val="8"/>
      <color rgb="FFFFFFFF"/>
      <name val="맑은 고딕"/>
      <family val="3"/>
      <charset val="129"/>
    </font>
    <font>
      <sz val="8"/>
      <color rgb="FFFFFFFF"/>
      <name val="맑은 고딕"/>
      <family val="3"/>
      <charset val="129"/>
    </font>
    <font>
      <b/>
      <sz val="14"/>
      <color rgb="FF000000"/>
      <name val="맑은 고딕"/>
      <family val="3"/>
      <charset val="129"/>
    </font>
    <font>
      <sz val="11"/>
      <color theme="1"/>
      <name val="맑은 고딕"/>
      <family val="2"/>
      <charset val="129"/>
    </font>
    <font>
      <sz val="8"/>
      <color theme="1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28"/>
      <color theme="4"/>
      <name val="Malgun Gothic"/>
      <family val="3"/>
      <charset val="129"/>
    </font>
    <font>
      <sz val="28"/>
      <color rgb="FF7030A0"/>
      <name val="Malgun Gothic"/>
      <family val="3"/>
      <charset val="129"/>
    </font>
    <font>
      <b/>
      <sz val="11"/>
      <color theme="0"/>
      <name val="Malgun Gothic"/>
      <family val="3"/>
      <charset val="129"/>
    </font>
    <font>
      <sz val="11"/>
      <color theme="1"/>
      <name val="Malgun Gothic"/>
      <family val="3"/>
      <charset val="129"/>
    </font>
    <font>
      <sz val="10"/>
      <color theme="1"/>
      <name val="Malgun Gothic"/>
      <family val="3"/>
      <charset val="129"/>
    </font>
    <font>
      <b/>
      <sz val="10"/>
      <color theme="1"/>
      <name val="Malgun Gothic"/>
      <family val="3"/>
      <charset val="129"/>
    </font>
    <font>
      <u/>
      <sz val="10"/>
      <color theme="1"/>
      <name val="Malgun Gothic"/>
      <family val="3"/>
      <charset val="129"/>
    </font>
    <font>
      <sz val="8"/>
      <color indexed="81"/>
      <name val="돋움"/>
      <family val="3"/>
      <charset val="129"/>
    </font>
    <font>
      <sz val="10"/>
      <name val="새굴림"/>
      <family val="1"/>
      <charset val="129"/>
    </font>
    <font>
      <sz val="8"/>
      <color theme="0"/>
      <name val="맑은 고딕"/>
      <family val="3"/>
      <charset val="129"/>
    </font>
    <font>
      <sz val="8"/>
      <color indexed="81"/>
      <name val="맑은 고딕"/>
      <family val="3"/>
      <charset val="129"/>
      <scheme val="minor"/>
    </font>
    <font>
      <sz val="9"/>
      <color indexed="81"/>
      <name val="맑은 고딕"/>
      <family val="3"/>
      <charset val="129"/>
    </font>
    <font>
      <sz val="8"/>
      <color indexed="81"/>
      <name val="맑은 고딕"/>
      <family val="2"/>
      <scheme val="minor"/>
    </font>
    <font>
      <sz val="10"/>
      <color theme="1"/>
      <name val="나눔스퀘어"/>
      <family val="3"/>
      <charset val="129"/>
    </font>
    <font>
      <sz val="9"/>
      <color theme="1" tint="0.499984740745262"/>
      <name val="나눔스퀘어"/>
      <family val="3"/>
      <charset val="129"/>
    </font>
    <font>
      <sz val="10"/>
      <color theme="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DDD9C4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</fills>
  <borders count="341">
    <border>
      <left/>
      <right/>
      <top/>
      <bottom/>
      <diagonal/>
    </border>
    <border>
      <left/>
      <right/>
      <top style="hair">
        <color theme="0"/>
      </top>
      <bottom style="thin">
        <color theme="1"/>
      </bottom>
      <diagonal/>
    </border>
    <border>
      <left style="thin">
        <color theme="1"/>
      </left>
      <right/>
      <top style="hair">
        <color theme="0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 style="hair">
        <color theme="0"/>
      </top>
      <bottom style="thin">
        <color indexed="64"/>
      </bottom>
      <diagonal/>
    </border>
    <border>
      <left style="thin">
        <color indexed="64"/>
      </left>
      <right/>
      <top style="hair">
        <color theme="0"/>
      </top>
      <bottom style="thin">
        <color indexed="64"/>
      </bottom>
      <diagonal/>
    </border>
    <border>
      <left/>
      <right style="thin">
        <color theme="1"/>
      </right>
      <top style="hair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theme="0"/>
      </top>
      <bottom style="thin">
        <color indexed="64"/>
      </bottom>
      <diagonal/>
    </border>
    <border>
      <left style="thin">
        <color theme="1"/>
      </left>
      <right/>
      <top style="hair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14999847407452621"/>
      </top>
      <bottom style="thin">
        <color indexed="64"/>
      </bottom>
      <diagonal/>
    </border>
    <border>
      <left style="hair">
        <color theme="0" tint="-0.14999847407452621"/>
      </left>
      <right style="hair">
        <color theme="0" tint="-0.14999847407452621"/>
      </right>
      <top/>
      <bottom style="hair">
        <color theme="0" tint="-0.14999847407452621"/>
      </bottom>
      <diagonal/>
    </border>
    <border>
      <left style="medium">
        <color rgb="FFFF0000"/>
      </left>
      <right style="hair">
        <color theme="0" tint="-0.14999847407452621"/>
      </right>
      <top style="hair">
        <color theme="0" tint="-0.14999847407452621"/>
      </top>
      <bottom/>
      <diagonal/>
    </border>
    <border>
      <left style="hair">
        <color theme="0" tint="-0.14999847407452621"/>
      </left>
      <right/>
      <top/>
      <bottom style="hair">
        <color theme="0" tint="-0.14999847407452621"/>
      </bottom>
      <diagonal/>
    </border>
    <border>
      <left style="thin">
        <color theme="1"/>
      </left>
      <right style="hair">
        <color theme="0" tint="-0.14999847407452621"/>
      </right>
      <top style="hair">
        <color theme="0" tint="-0.14999847407452621"/>
      </top>
      <bottom/>
      <diagonal/>
    </border>
    <border>
      <left style="hair">
        <color theme="0" tint="-0.14999847407452621"/>
      </left>
      <right style="thin">
        <color theme="1"/>
      </right>
      <top/>
      <bottom/>
      <diagonal/>
    </border>
    <border>
      <left style="hair">
        <color theme="0" tint="-0.14999847407452621"/>
      </left>
      <right style="hair">
        <color theme="0" tint="-0.14999847407452621"/>
      </right>
      <top/>
      <bottom/>
      <diagonal/>
    </border>
    <border>
      <left style="thin">
        <color theme="1"/>
      </left>
      <right style="hair">
        <color theme="0" tint="-0.14999847407452621"/>
      </right>
      <top/>
      <bottom/>
      <diagonal/>
    </border>
    <border>
      <left style="thin">
        <color indexed="64"/>
      </left>
      <right style="hair">
        <color theme="0" tint="-0.14999847407452621"/>
      </right>
      <top style="hair">
        <color theme="0" tint="-0.14999847407452621"/>
      </top>
      <bottom/>
      <diagonal/>
    </border>
    <border>
      <left style="hair">
        <color theme="0" tint="-0.14999847407452621"/>
      </left>
      <right style="hair">
        <color theme="0" tint="-0.14999847407452621"/>
      </right>
      <top style="hair">
        <color theme="0" tint="-0.14999847407452621"/>
      </top>
      <bottom/>
      <diagonal/>
    </border>
    <border>
      <left style="hair">
        <color theme="0" tint="-0.14999847407452621"/>
      </left>
      <right style="thin">
        <color indexed="64"/>
      </right>
      <top style="hair">
        <color theme="0" tint="-0.14999847407452621"/>
      </top>
      <bottom/>
      <diagonal/>
    </border>
    <border>
      <left/>
      <right/>
      <top style="hair">
        <color theme="0" tint="-0.14999847407452621"/>
      </top>
      <bottom/>
      <diagonal/>
    </border>
    <border>
      <left style="hair">
        <color theme="0" tint="-0.14999847407452621"/>
      </left>
      <right style="thin">
        <color indexed="64"/>
      </right>
      <top style="hair">
        <color theme="0" tint="-0.14999847407452621"/>
      </top>
      <bottom style="hair">
        <color theme="0" tint="-0.14999847407452621"/>
      </bottom>
      <diagonal/>
    </border>
    <border>
      <left/>
      <right style="thin">
        <color indexed="64"/>
      </right>
      <top style="hair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 style="hair">
        <color theme="0" tint="-0.14999847407452621"/>
      </top>
      <bottom/>
      <diagonal/>
    </border>
    <border>
      <left style="medium">
        <color rgb="FFFF0000"/>
      </left>
      <right style="hair">
        <color theme="0" tint="-0.14999847407452621"/>
      </right>
      <top style="hair">
        <color theme="0" tint="-0.14999847407452621"/>
      </top>
      <bottom style="hair">
        <color theme="0" tint="-0.14999847407452621"/>
      </bottom>
      <diagonal/>
    </border>
    <border>
      <left style="thin">
        <color theme="1"/>
      </left>
      <right style="hair">
        <color theme="0" tint="-0.14999847407452621"/>
      </right>
      <top style="hair">
        <color theme="0" tint="-0.14999847407452621"/>
      </top>
      <bottom style="hair">
        <color theme="0" tint="-0.14999847407452621"/>
      </bottom>
      <diagonal/>
    </border>
    <border>
      <left style="thin">
        <color indexed="64"/>
      </left>
      <right style="hair">
        <color theme="0" tint="-0.14999847407452621"/>
      </right>
      <top style="hair">
        <color theme="0" tint="-0.14999847407452621"/>
      </top>
      <bottom style="hair">
        <color theme="0" tint="-0.14999847407452621"/>
      </bottom>
      <diagonal/>
    </border>
    <border>
      <left style="hair">
        <color theme="0" tint="-0.14999847407452621"/>
      </left>
      <right/>
      <top style="hair">
        <color theme="0" tint="-0.14999847407452621"/>
      </top>
      <bottom style="hair">
        <color theme="0" tint="-0.14999847407452621"/>
      </bottom>
      <diagonal/>
    </border>
    <border>
      <left style="hair">
        <color theme="0" tint="-0.14999847407452621"/>
      </left>
      <right style="hair">
        <color theme="0" tint="-0.14999847407452621"/>
      </right>
      <top style="hair">
        <color theme="0" tint="-0.14999847407452621"/>
      </top>
      <bottom style="hair">
        <color theme="0" tint="-0.14999847407452621"/>
      </bottom>
      <diagonal/>
    </border>
    <border>
      <left style="hair">
        <color theme="0" tint="-0.14999847407452621"/>
      </left>
      <right style="thin">
        <color theme="1"/>
      </right>
      <top style="hair">
        <color theme="0" tint="-0.14999847407452621"/>
      </top>
      <bottom style="hair">
        <color theme="0" tint="-0.14999847407452621"/>
      </bottom>
      <diagonal/>
    </border>
    <border>
      <left/>
      <right/>
      <top style="hair">
        <color theme="0" tint="-0.14999847407452621"/>
      </top>
      <bottom style="hair">
        <color theme="0" tint="-0.14999847407452621"/>
      </bottom>
      <diagonal/>
    </border>
    <border>
      <left/>
      <right style="thin">
        <color indexed="64"/>
      </right>
      <top style="hair">
        <color theme="0" tint="-0.14999847407452621"/>
      </top>
      <bottom style="hair">
        <color theme="0" tint="-0.14999847407452621"/>
      </bottom>
      <diagonal/>
    </border>
    <border>
      <left style="thin">
        <color indexed="64"/>
      </left>
      <right style="thin">
        <color indexed="64"/>
      </right>
      <top style="hair">
        <color theme="0" tint="-0.14999847407452621"/>
      </top>
      <bottom style="hair">
        <color theme="0" tint="-0.14999847407452621"/>
      </bottom>
      <diagonal/>
    </border>
    <border>
      <left style="thin">
        <color theme="1"/>
      </left>
      <right style="hair">
        <color theme="0" tint="-0.14999847407452621"/>
      </right>
      <top/>
      <bottom style="hair">
        <color theme="0" tint="-0.14999847407452621"/>
      </bottom>
      <diagonal/>
    </border>
    <border>
      <left style="thin">
        <color indexed="64"/>
      </left>
      <right style="hair">
        <color theme="0" tint="-0.14999847407452621"/>
      </right>
      <top/>
      <bottom style="hair">
        <color theme="0" tint="-0.14999847407452621"/>
      </bottom>
      <diagonal/>
    </border>
    <border>
      <left style="hair">
        <color theme="0" tint="-0.14999847407452621"/>
      </left>
      <right style="thin">
        <color indexed="64"/>
      </right>
      <top/>
      <bottom style="hair">
        <color theme="0" tint="-0.14999847407452621"/>
      </bottom>
      <diagonal/>
    </border>
    <border>
      <left/>
      <right/>
      <top/>
      <bottom style="hair">
        <color theme="0" tint="-0.14999847407452621"/>
      </bottom>
      <diagonal/>
    </border>
    <border>
      <left/>
      <right style="thin">
        <color indexed="64"/>
      </right>
      <top/>
      <bottom style="hair">
        <color theme="0" tint="-0.14999847407452621"/>
      </bottom>
      <diagonal/>
    </border>
    <border>
      <left style="thin">
        <color indexed="64"/>
      </left>
      <right style="thin">
        <color indexed="64"/>
      </right>
      <top/>
      <bottom style="hair">
        <color theme="0" tint="-0.14999847407452621"/>
      </bottom>
      <diagonal/>
    </border>
    <border>
      <left style="hair">
        <color theme="0" tint="-0.14999847407452621"/>
      </left>
      <right style="hair">
        <color theme="0" tint="-0.14999847407452621"/>
      </right>
      <top/>
      <bottom style="hair">
        <color theme="0" tint="-0.249977111117893"/>
      </bottom>
      <diagonal/>
    </border>
    <border>
      <left style="medium">
        <color rgb="FFFF0000"/>
      </left>
      <right style="hair">
        <color theme="0" tint="-0.14999847407452621"/>
      </right>
      <top/>
      <bottom style="hair">
        <color theme="0" tint="-0.249977111117893"/>
      </bottom>
      <diagonal/>
    </border>
    <border>
      <left style="hair">
        <color theme="0" tint="-0.14999847407452621"/>
      </left>
      <right/>
      <top/>
      <bottom style="hair">
        <color theme="0" tint="-0.249977111117893"/>
      </bottom>
      <diagonal/>
    </border>
    <border>
      <left style="thin">
        <color theme="1"/>
      </left>
      <right style="hair">
        <color theme="0" tint="-0.14999847407452621"/>
      </right>
      <top/>
      <bottom style="hair">
        <color theme="0" tint="-0.249977111117893"/>
      </bottom>
      <diagonal/>
    </border>
    <border>
      <left style="thin">
        <color indexed="64"/>
      </left>
      <right style="hair">
        <color theme="0" tint="-0.14999847407452621"/>
      </right>
      <top/>
      <bottom style="hair">
        <color theme="0" tint="-0.249977111117893"/>
      </bottom>
      <diagonal/>
    </border>
    <border>
      <left style="hair">
        <color theme="0" tint="-0.14999847407452621"/>
      </left>
      <right style="thin">
        <color indexed="64"/>
      </right>
      <top/>
      <bottom style="hair">
        <color theme="0" tint="-0.249977111117893"/>
      </bottom>
      <diagonal/>
    </border>
    <border>
      <left/>
      <right style="hair">
        <color theme="0" tint="-0.14999847407452621"/>
      </right>
      <top/>
      <bottom style="hair">
        <color theme="0" tint="-0.249977111117893"/>
      </bottom>
      <diagonal/>
    </border>
    <border>
      <left/>
      <right style="thin">
        <color theme="1"/>
      </right>
      <top/>
      <bottom style="hair">
        <color theme="0" tint="-0.249977111117893"/>
      </bottom>
      <diagonal/>
    </border>
    <border>
      <left style="thin">
        <color theme="1"/>
      </left>
      <right/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 style="thin">
        <color auto="1"/>
      </left>
      <right/>
      <top/>
      <bottom style="hair">
        <color theme="0" tint="-0.249977111117893"/>
      </bottom>
      <diagonal/>
    </border>
    <border>
      <left/>
      <right style="thin">
        <color indexed="64"/>
      </right>
      <top/>
      <bottom style="hair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hair">
        <color theme="0" tint="-0.249977111117893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hair">
        <color theme="0" tint="-0.249977111117893"/>
      </top>
      <bottom style="medium">
        <color rgb="FFFF0000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1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thin">
        <color theme="1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hair">
        <color theme="0" tint="-0.249977111117893"/>
      </top>
      <bottom style="thin">
        <color theme="1"/>
      </bottom>
      <diagonal/>
    </border>
    <border>
      <left style="medium">
        <color rgb="FFFF0000"/>
      </left>
      <right style="medium">
        <color rgb="FFFF0000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1"/>
      </left>
      <right style="thin">
        <color theme="1"/>
      </right>
      <top style="hair">
        <color theme="0" tint="-0.249977111117893"/>
      </top>
      <bottom style="hair">
        <color theme="0" tint="-0.249977111117893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hair">
        <color theme="0" tint="-0.249977111117893"/>
      </bottom>
      <diagonal/>
    </border>
    <border>
      <left style="thin">
        <color theme="2"/>
      </left>
      <right style="thin">
        <color theme="2"/>
      </right>
      <top style="thin">
        <color indexed="64"/>
      </top>
      <bottom style="hair">
        <color theme="0" tint="-0.249977111117893"/>
      </bottom>
      <diagonal/>
    </border>
    <border>
      <left style="thin">
        <color indexed="64"/>
      </left>
      <right style="thin">
        <color theme="2"/>
      </right>
      <top style="thin">
        <color indexed="64"/>
      </top>
      <bottom style="hair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thin">
        <color theme="1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1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thin">
        <color theme="1"/>
      </top>
      <bottom style="hair">
        <color theme="0" tint="-0.249977111117893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theme="0" tint="-0.249977111117893"/>
      </bottom>
      <diagonal/>
    </border>
    <border>
      <left style="thin">
        <color theme="1"/>
      </left>
      <right style="hair">
        <color theme="0" tint="-0.249977111117893"/>
      </right>
      <top style="hair">
        <color theme="0" tint="-0.249977111117893"/>
      </top>
      <bottom style="thin">
        <color theme="1"/>
      </bottom>
      <diagonal/>
    </border>
    <border>
      <left style="hair">
        <color theme="0" tint="-0.249977111117893"/>
      </left>
      <right style="thin">
        <color theme="1"/>
      </right>
      <top style="hair">
        <color theme="0" tint="-0.249977111117893"/>
      </top>
      <bottom style="thin">
        <color theme="1"/>
      </bottom>
      <diagonal/>
    </border>
    <border>
      <left style="thin">
        <color theme="1"/>
      </left>
      <right/>
      <top style="hair">
        <color theme="0" tint="-0.249977111117893"/>
      </top>
      <bottom style="thin">
        <color theme="1"/>
      </bottom>
      <diagonal/>
    </border>
    <border>
      <left style="thin">
        <color theme="1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1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1"/>
      </left>
      <right/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34998626667073579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thin">
        <color theme="0" tint="-0.34998626667073579"/>
      </top>
      <bottom style="hair">
        <color theme="0" tint="-0.249977111117893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1"/>
      </left>
      <right/>
      <top style="thin">
        <color theme="0" tint="-0.34998626667073579"/>
      </top>
      <bottom/>
      <diagonal/>
    </border>
    <border>
      <left/>
      <right style="thin">
        <color theme="1"/>
      </right>
      <top style="thin">
        <color theme="0" tint="-0.34998626667073579"/>
      </top>
      <bottom/>
      <diagonal/>
    </border>
    <border>
      <left/>
      <right style="hair">
        <color theme="0" tint="-0.249977111117893"/>
      </right>
      <top style="thin">
        <color theme="0" tint="-0.34998626667073579"/>
      </top>
      <bottom style="hair">
        <color theme="0" tint="-0.249977111117893"/>
      </bottom>
      <diagonal/>
    </border>
    <border>
      <left style="thin">
        <color theme="1"/>
      </left>
      <right style="hair">
        <color theme="0" tint="-0.249977111117893"/>
      </right>
      <top style="thin">
        <color theme="0" tint="-0.34998626667073579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1"/>
      </right>
      <top style="thin">
        <color theme="0" tint="-0.34998626667073579"/>
      </top>
      <bottom style="hair">
        <color theme="0" tint="-0.249977111117893"/>
      </bottom>
      <diagonal/>
    </border>
    <border>
      <left/>
      <right style="thin">
        <color theme="1"/>
      </right>
      <top style="thin">
        <color theme="0" tint="-0.34998626667073579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1"/>
      </left>
      <right style="thin">
        <color theme="0" tint="-0.499984740745262"/>
      </right>
      <top/>
      <bottom style="thin">
        <color theme="0" tint="-0.34998626667073579"/>
      </bottom>
      <diagonal/>
    </border>
    <border>
      <left style="hair">
        <color theme="0" tint="-0.249977111117893"/>
      </left>
      <right style="thin">
        <color theme="1"/>
      </right>
      <top style="thin">
        <color theme="0" tint="-0.499984740745262"/>
      </top>
      <bottom style="thin">
        <color theme="0" tint="-0.34998626667073579"/>
      </bottom>
      <diagonal/>
    </border>
    <border>
      <left/>
      <right style="thin">
        <color theme="1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hair">
        <color theme="0" tint="-0.249977111117893"/>
      </right>
      <top style="thin">
        <color theme="0" tint="-0.499984740745262"/>
      </top>
      <bottom style="thin">
        <color theme="0" tint="-0.34998626667073579"/>
      </bottom>
      <diagonal/>
    </border>
    <border>
      <left/>
      <right style="thin">
        <color theme="1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1"/>
      </left>
      <right style="thin">
        <color theme="0" tint="-0.34998626667073579"/>
      </right>
      <top/>
      <bottom/>
      <diagonal/>
    </border>
    <border>
      <left style="hair">
        <color theme="0" tint="-0.249977111117893"/>
      </left>
      <right style="thin">
        <color theme="1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/>
      <bottom style="thin">
        <color theme="0" tint="-0.34998626667073579"/>
      </bottom>
      <diagonal/>
    </border>
    <border>
      <left style="hair">
        <color theme="0" tint="-0.249977111117893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/>
      </right>
      <top/>
      <bottom style="hair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0" tint="-0.499984740745262"/>
      </left>
      <right/>
      <top style="thin">
        <color theme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/>
      </top>
      <bottom style="thin">
        <color theme="0" tint="-0.499984740745262"/>
      </bottom>
      <diagonal/>
    </border>
    <border>
      <left style="thin">
        <color theme="1"/>
      </left>
      <right style="thin">
        <color theme="0" tint="-0.499984740745262"/>
      </right>
      <top style="thin">
        <color theme="1"/>
      </top>
      <bottom/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theme="1"/>
      </top>
      <bottom/>
      <diagonal/>
    </border>
    <border>
      <left style="thin">
        <color theme="0" tint="-0.499984740745262"/>
      </left>
      <right style="thin">
        <color theme="1"/>
      </right>
      <top style="thin">
        <color theme="1"/>
      </top>
      <bottom style="thin">
        <color theme="0" tint="-0.499984740745262"/>
      </bottom>
      <diagonal/>
    </border>
    <border>
      <left style="medium">
        <color rgb="FFFF0000"/>
      </left>
      <right/>
      <top style="hair">
        <color rgb="FFD9D9D9"/>
      </top>
      <bottom style="medium">
        <color rgb="FFFF0000"/>
      </bottom>
      <diagonal/>
    </border>
    <border>
      <left style="thin">
        <color theme="1"/>
      </left>
      <right/>
      <top style="hair">
        <color rgb="FFD9D9D9"/>
      </top>
      <bottom style="thin">
        <color theme="1"/>
      </bottom>
      <diagonal/>
    </border>
    <border>
      <left style="hair">
        <color rgb="FFD9D9D9"/>
      </left>
      <right style="thin">
        <color theme="1"/>
      </right>
      <top style="hair">
        <color rgb="FFD9D9D9"/>
      </top>
      <bottom style="thin">
        <color theme="1"/>
      </bottom>
      <diagonal/>
    </border>
    <border>
      <left style="hair">
        <color rgb="FFD9D9D9"/>
      </left>
      <right style="hair">
        <color rgb="FFD9D9D9"/>
      </right>
      <top style="hair">
        <color rgb="FFD9D9D9"/>
      </top>
      <bottom style="thin">
        <color theme="1"/>
      </bottom>
      <diagonal/>
    </border>
    <border>
      <left style="hair">
        <color rgb="FFD9D9D9"/>
      </left>
      <right/>
      <top style="hair">
        <color rgb="FFD9D9D9"/>
      </top>
      <bottom style="thin">
        <color indexed="64"/>
      </bottom>
      <diagonal/>
    </border>
    <border>
      <left style="hair">
        <color rgb="FFD9D9D9"/>
      </left>
      <right style="hair">
        <color rgb="FFD9D9D9"/>
      </right>
      <top style="hair">
        <color rgb="FFD9D9D9"/>
      </top>
      <bottom style="thin">
        <color indexed="64"/>
      </bottom>
      <diagonal/>
    </border>
    <border>
      <left style="thin">
        <color indexed="64"/>
      </left>
      <right/>
      <top style="hair">
        <color rgb="FFD9D9D9"/>
      </top>
      <bottom style="thin">
        <color indexed="64"/>
      </bottom>
      <diagonal/>
    </border>
    <border>
      <left style="hair">
        <color rgb="FFD9D9D9"/>
      </left>
      <right style="thin">
        <color indexed="64"/>
      </right>
      <top style="hair">
        <color rgb="FFD9D9D9"/>
      </top>
      <bottom style="thin">
        <color indexed="64"/>
      </bottom>
      <diagonal/>
    </border>
    <border>
      <left/>
      <right/>
      <top style="hair">
        <color rgb="FFD9D9D9"/>
      </top>
      <bottom style="thin">
        <color indexed="64"/>
      </bottom>
      <diagonal/>
    </border>
    <border>
      <left/>
      <right style="thin">
        <color indexed="64"/>
      </right>
      <top style="hair">
        <color rgb="FFD9D9D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D9D9D9"/>
      </top>
      <bottom style="thin">
        <color indexed="64"/>
      </bottom>
      <diagonal/>
    </border>
    <border>
      <left style="hair">
        <color rgb="FFD9D9D9"/>
      </left>
      <right style="hair">
        <color rgb="FFD9D9D9"/>
      </right>
      <top/>
      <bottom style="hair">
        <color rgb="FFD9D9D9"/>
      </bottom>
      <diagonal/>
    </border>
    <border>
      <left style="medium">
        <color rgb="FFFF0000"/>
      </left>
      <right style="hair">
        <color rgb="FFD9D9D9"/>
      </right>
      <top/>
      <bottom style="hair">
        <color rgb="FFD9D9D9"/>
      </bottom>
      <diagonal/>
    </border>
    <border>
      <left style="hair">
        <color rgb="FFD9D9D9"/>
      </left>
      <right/>
      <top/>
      <bottom style="hair">
        <color rgb="FFD9D9D9"/>
      </bottom>
      <diagonal/>
    </border>
    <border>
      <left style="thin">
        <color theme="1"/>
      </left>
      <right style="hair">
        <color rgb="FFD9D9D9"/>
      </right>
      <top/>
      <bottom style="hair">
        <color rgb="FFD9D9D9"/>
      </bottom>
      <diagonal/>
    </border>
    <border>
      <left style="hair">
        <color rgb="FFD9D9D9"/>
      </left>
      <right style="thin">
        <color theme="1"/>
      </right>
      <top/>
      <bottom style="hair">
        <color rgb="FFD9D9D9"/>
      </bottom>
      <diagonal/>
    </border>
    <border>
      <left style="thin">
        <color indexed="64"/>
      </left>
      <right style="hair">
        <color rgb="FFD9D9D9"/>
      </right>
      <top style="hair">
        <color rgb="FFD9D9D9"/>
      </top>
      <bottom style="hair">
        <color rgb="FFD9D9D9"/>
      </bottom>
      <diagonal/>
    </border>
    <border>
      <left style="hair">
        <color rgb="FFD9D9D9"/>
      </left>
      <right style="thin">
        <color indexed="64"/>
      </right>
      <top/>
      <bottom style="hair">
        <color rgb="FFD9D9D9"/>
      </bottom>
      <diagonal/>
    </border>
    <border>
      <left/>
      <right style="hair">
        <color rgb="FFD9D9D9"/>
      </right>
      <top style="hair">
        <color rgb="FFD9D9D9"/>
      </top>
      <bottom style="hair">
        <color rgb="FFD9D9D9"/>
      </bottom>
      <diagonal/>
    </border>
    <border>
      <left/>
      <right style="hair">
        <color rgb="FFD9D9D9"/>
      </right>
      <top/>
      <bottom style="hair">
        <color rgb="FFD9D9D9"/>
      </bottom>
      <diagonal/>
    </border>
    <border>
      <left style="thin">
        <color indexed="64"/>
      </left>
      <right style="hair">
        <color rgb="FFD9D9D9"/>
      </right>
      <top/>
      <bottom style="hair">
        <color rgb="FFD9D9D9"/>
      </bottom>
      <diagonal/>
    </border>
    <border>
      <left style="thin">
        <color rgb="FF000000"/>
      </left>
      <right style="hair">
        <color rgb="FFD9D9D9"/>
      </right>
      <top/>
      <bottom style="hair">
        <color rgb="FFD9D9D9"/>
      </bottom>
      <diagonal/>
    </border>
    <border>
      <left/>
      <right style="thin">
        <color indexed="64"/>
      </right>
      <top/>
      <bottom style="hair">
        <color rgb="FFD9D9D9"/>
      </bottom>
      <diagonal/>
    </border>
    <border>
      <left style="thin">
        <color indexed="64"/>
      </left>
      <right/>
      <top/>
      <bottom style="hair">
        <color rgb="FFD9D9D9"/>
      </bottom>
      <diagonal/>
    </border>
    <border>
      <left style="thin">
        <color indexed="64"/>
      </left>
      <right style="thin">
        <color indexed="64"/>
      </right>
      <top style="hair">
        <color rgb="FFD9D9D9"/>
      </top>
      <bottom style="hair">
        <color rgb="FFD9D9D9"/>
      </bottom>
      <diagonal/>
    </border>
    <border>
      <left style="hair">
        <color rgb="FFD9D9D9"/>
      </left>
      <right style="thin">
        <color theme="1"/>
      </right>
      <top style="hair">
        <color rgb="FFD9D9D9"/>
      </top>
      <bottom style="hair">
        <color rgb="FFD9D9D9"/>
      </bottom>
      <diagonal/>
    </border>
    <border>
      <left style="hair">
        <color rgb="FFD9D9D9"/>
      </left>
      <right/>
      <top style="hair">
        <color rgb="FFD9D9D9"/>
      </top>
      <bottom style="hair">
        <color rgb="FFD9D9D9"/>
      </bottom>
      <diagonal/>
    </border>
    <border>
      <left style="hair">
        <color rgb="FFD9D9D9"/>
      </left>
      <right style="thin">
        <color indexed="64"/>
      </right>
      <top style="hair">
        <color rgb="FFD9D9D9"/>
      </top>
      <bottom style="hair">
        <color rgb="FFD9D9D9"/>
      </bottom>
      <diagonal/>
    </border>
    <border>
      <left/>
      <right/>
      <top/>
      <bottom style="hair">
        <color rgb="FFD9D9D9"/>
      </bottom>
      <diagonal/>
    </border>
    <border>
      <left style="medium">
        <color rgb="FFFF0000"/>
      </left>
      <right style="hair">
        <color rgb="FFD9D9D9"/>
      </right>
      <top style="hair">
        <color rgb="FFD9D9D9"/>
      </top>
      <bottom style="hair">
        <color rgb="FFD9D9D9"/>
      </bottom>
      <diagonal/>
    </border>
    <border>
      <left style="thin">
        <color theme="1"/>
      </left>
      <right style="hair">
        <color rgb="FFD9D9D9"/>
      </right>
      <top style="hair">
        <color rgb="FFD9D9D9"/>
      </top>
      <bottom style="hair">
        <color rgb="FFD9D9D9"/>
      </bottom>
      <diagonal/>
    </border>
    <border>
      <left style="thin">
        <color rgb="FF000000"/>
      </left>
      <right style="hair">
        <color rgb="FFD9D9D9"/>
      </right>
      <top style="hair">
        <color rgb="FFD9D9D9"/>
      </top>
      <bottom style="hair">
        <color rgb="FFD9D9D9"/>
      </bottom>
      <diagonal/>
    </border>
    <border>
      <left style="thin">
        <color rgb="FF000000"/>
      </left>
      <right/>
      <top style="hair">
        <color rgb="FFD9D9D9"/>
      </top>
      <bottom style="hair">
        <color rgb="FFD9D9D9"/>
      </bottom>
      <diagonal/>
    </border>
    <border>
      <left style="thin">
        <color indexed="64"/>
      </left>
      <right style="thin">
        <color indexed="64"/>
      </right>
      <top/>
      <bottom style="hair">
        <color rgb="FFD9D9D9"/>
      </bottom>
      <diagonal/>
    </border>
    <border>
      <left style="hair">
        <color rgb="FFD9D9D9"/>
      </left>
      <right style="hair">
        <color rgb="FFD9D9D9"/>
      </right>
      <top/>
      <bottom style="hair">
        <color rgb="FFBFBFBF"/>
      </bottom>
      <diagonal/>
    </border>
    <border>
      <left style="medium">
        <color rgb="FFFF0000"/>
      </left>
      <right/>
      <top/>
      <bottom style="hair">
        <color rgb="FFBFBFBF"/>
      </bottom>
      <diagonal/>
    </border>
    <border>
      <left style="hair">
        <color rgb="FFD9D9D9"/>
      </left>
      <right/>
      <top/>
      <bottom style="hair">
        <color rgb="FFBFBFBF"/>
      </bottom>
      <diagonal/>
    </border>
    <border>
      <left style="thin">
        <color theme="1"/>
      </left>
      <right/>
      <top/>
      <bottom style="hair">
        <color rgb="FFBFBFBF"/>
      </bottom>
      <diagonal/>
    </border>
    <border>
      <left style="hair">
        <color rgb="FFD9D9D9"/>
      </left>
      <right style="thin">
        <color theme="1"/>
      </right>
      <top/>
      <bottom style="hair">
        <color rgb="FFBFBFBF"/>
      </bottom>
      <diagonal/>
    </border>
    <border>
      <left style="thin">
        <color auto="1"/>
      </left>
      <right/>
      <top/>
      <bottom style="hair">
        <color rgb="FFBFBFBF"/>
      </bottom>
      <diagonal/>
    </border>
    <border>
      <left style="hair">
        <color rgb="FFD9D9D9"/>
      </left>
      <right style="thin">
        <color indexed="64"/>
      </right>
      <top/>
      <bottom style="hair">
        <color rgb="FFBFBFBF"/>
      </bottom>
      <diagonal/>
    </border>
    <border>
      <left/>
      <right/>
      <top/>
      <bottom style="hair">
        <color rgb="FFBFBFBF"/>
      </bottom>
      <diagonal/>
    </border>
    <border>
      <left style="thin">
        <color rgb="FF000000"/>
      </left>
      <right/>
      <top/>
      <bottom style="hair">
        <color rgb="FFBFBFBF"/>
      </bottom>
      <diagonal/>
    </border>
    <border>
      <left/>
      <right style="thin">
        <color rgb="FF000000"/>
      </right>
      <top/>
      <bottom style="hair">
        <color rgb="FFBFBFBF"/>
      </bottom>
      <diagonal/>
    </border>
    <border>
      <left/>
      <right style="thin">
        <color indexed="64"/>
      </right>
      <top/>
      <bottom style="hair">
        <color rgb="FFBFBFBF"/>
      </bottom>
      <diagonal/>
    </border>
    <border>
      <left style="thin">
        <color indexed="64"/>
      </left>
      <right style="thin">
        <color indexed="64"/>
      </right>
      <top/>
      <bottom style="hair">
        <color rgb="FFBFBFBF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hair">
        <color rgb="FFBFBFBF"/>
      </top>
      <bottom style="medium">
        <color rgb="FFFF0000"/>
      </bottom>
      <diagonal/>
    </border>
    <border>
      <left/>
      <right/>
      <top style="hair">
        <color rgb="FFBFBFBF"/>
      </top>
      <bottom style="thin">
        <color rgb="FF000000"/>
      </bottom>
      <diagonal/>
    </border>
    <border>
      <left style="hair">
        <color rgb="FFBFBFBF"/>
      </left>
      <right/>
      <top style="hair">
        <color rgb="FFBFBFBF"/>
      </top>
      <bottom style="thin">
        <color rgb="FF000000"/>
      </bottom>
      <diagonal/>
    </border>
    <border>
      <left/>
      <right style="hair">
        <color rgb="FFBFBFBF"/>
      </right>
      <top style="hair">
        <color rgb="FFBFBFBF"/>
      </top>
      <bottom style="thin">
        <color indexed="64"/>
      </bottom>
      <diagonal/>
    </border>
    <border>
      <left/>
      <right style="hair">
        <color rgb="FFBFBFBF"/>
      </right>
      <top style="hair">
        <color rgb="FFBFBFBF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BFBFBF"/>
      </top>
      <bottom style="thin">
        <color rgb="FF000000"/>
      </bottom>
      <diagonal/>
    </border>
    <border>
      <left style="medium">
        <color rgb="FFFF0000"/>
      </left>
      <right style="medium">
        <color rgb="FFFF0000"/>
      </right>
      <top style="hair">
        <color rgb="FFBFBFBF"/>
      </top>
      <bottom style="hair">
        <color rgb="FFBFBFBF"/>
      </bottom>
      <diagonal/>
    </border>
    <border>
      <left/>
      <right/>
      <top style="hair">
        <color rgb="FFBFBFBF"/>
      </top>
      <bottom style="hair">
        <color rgb="FFBFBFBF"/>
      </bottom>
      <diagonal/>
    </border>
    <border>
      <left style="hair">
        <color rgb="FFBFBFBF"/>
      </left>
      <right/>
      <top style="hair">
        <color rgb="FFBFBFBF"/>
      </top>
      <bottom style="hair">
        <color rgb="FFBFBFBF"/>
      </bottom>
      <diagonal/>
    </border>
    <border>
      <left/>
      <right style="hair">
        <color rgb="FFBFBFBF"/>
      </right>
      <top style="hair">
        <color rgb="FFBFBFBF"/>
      </top>
      <bottom style="hair">
        <color rgb="FFBFBFBF"/>
      </bottom>
      <diagonal/>
    </border>
    <border>
      <left style="thin">
        <color rgb="FF000000"/>
      </left>
      <right style="thin">
        <color rgb="FF000000"/>
      </right>
      <top style="hair">
        <color rgb="FFBFBFBF"/>
      </top>
      <bottom style="hair">
        <color rgb="FFBFBFBF"/>
      </bottom>
      <diagonal/>
    </border>
    <border>
      <left style="thin">
        <color indexed="64"/>
      </left>
      <right style="thin">
        <color indexed="64"/>
      </right>
      <top style="hair">
        <color rgb="FFBFBFBF"/>
      </top>
      <bottom style="hair">
        <color rgb="FFBFBFBF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hair">
        <color rgb="FFBFBFB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rgb="FFBFBFB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BFBFB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theme="0" tint="-0.34998626667073579"/>
      </bottom>
      <diagonal/>
    </border>
    <border>
      <left style="hair">
        <color theme="0" tint="-0.249977111117893"/>
      </left>
      <right style="thin">
        <color indexed="64"/>
      </right>
      <top style="thin">
        <color theme="0" tint="-0.499984740745262"/>
      </top>
      <bottom style="thin">
        <color theme="0" tint="-0.34998626667073579"/>
      </bottom>
      <diagonal/>
    </border>
    <border>
      <left style="hair">
        <color theme="0" tint="-0.249977111117893"/>
      </left>
      <right style="thin">
        <color indexed="64"/>
      </right>
      <top style="thin">
        <color theme="0" tint="-0.34998626667073579"/>
      </top>
      <bottom/>
      <diagonal/>
    </border>
    <border>
      <left style="hair">
        <color theme="0" tint="-0.249977111117893"/>
      </left>
      <right style="thin">
        <color indexed="64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indexed="64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indexed="64"/>
      </right>
      <top style="hair">
        <color theme="0" tint="-0.249977111117893"/>
      </top>
      <bottom style="thin">
        <color theme="1"/>
      </bottom>
      <diagonal/>
    </border>
    <border>
      <left style="thin">
        <color indexed="64"/>
      </left>
      <right style="hair">
        <color theme="0" tint="-0.249977111117893"/>
      </right>
      <top style="hair">
        <color theme="0" tint="-0.249977111117893"/>
      </top>
      <bottom style="thin">
        <color indexed="64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thin">
        <color indexed="64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rgb="FFFF0000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 style="hair">
        <color rgb="FFD9D9D9"/>
      </left>
      <right style="thin">
        <color indexed="64"/>
      </right>
      <top style="hair">
        <color rgb="FFD9D9D9"/>
      </top>
      <bottom style="thin">
        <color theme="1"/>
      </bottom>
      <diagonal/>
    </border>
    <border>
      <left style="medium">
        <color rgb="FFFF0000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medium">
        <color rgb="FFFF0000"/>
      </left>
      <right style="hair">
        <color theme="0" tint="-0.14999847407452621"/>
      </right>
      <top style="hair">
        <color theme="0" tint="-4.9989318521683403E-2"/>
      </top>
      <bottom style="hair">
        <color theme="0" tint="-0.14999847407452621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hair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hair">
        <color theme="0" tint="-0.249977111117893"/>
      </bottom>
      <diagonal/>
    </border>
    <border>
      <left style="thin">
        <color theme="0"/>
      </left>
      <right style="hair">
        <color theme="0" tint="-0.249977111117893"/>
      </right>
      <top style="thin">
        <color theme="1"/>
      </top>
      <bottom style="hair">
        <color theme="0" tint="-0.249977111117893"/>
      </bottom>
      <diagonal/>
    </border>
    <border>
      <left style="thin">
        <color theme="2"/>
      </left>
      <right/>
      <top style="thin">
        <color theme="1"/>
      </top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rgb="FF000000"/>
      </left>
      <right style="thin">
        <color theme="0" tint="-0.14996795556505021"/>
      </right>
      <top style="hair">
        <color rgb="FFBFBFBF"/>
      </top>
      <bottom style="hair">
        <color rgb="FFBFBFBF"/>
      </bottom>
      <diagonal/>
    </border>
    <border>
      <left style="thin">
        <color theme="0" tint="-0.14996795556505021"/>
      </left>
      <right style="thin">
        <color theme="0" tint="-0.14996795556505021"/>
      </right>
      <top style="hair">
        <color rgb="FFBFBFBF"/>
      </top>
      <bottom style="hair">
        <color rgb="FFBFBFBF"/>
      </bottom>
      <diagonal/>
    </border>
    <border>
      <left style="thin">
        <color theme="0" tint="-0.14996795556505021"/>
      </left>
      <right style="thin">
        <color theme="0" tint="-0.14993743705557422"/>
      </right>
      <top style="hair">
        <color rgb="FFBFBFBF"/>
      </top>
      <bottom style="hair">
        <color rgb="FFBFBFBF"/>
      </bottom>
      <diagonal/>
    </border>
    <border>
      <left style="dashed">
        <color rgb="FFBFBFBF"/>
      </left>
      <right style="dashed">
        <color rgb="FFBFBFBF"/>
      </right>
      <top style="hair">
        <color rgb="FFBFBFBF"/>
      </top>
      <bottom style="hair">
        <color rgb="FFBFBFBF"/>
      </bottom>
      <diagonal/>
    </border>
    <border>
      <left style="thin">
        <color indexed="64"/>
      </left>
      <right style="thin">
        <color theme="0" tint="-0.14996795556505021"/>
      </right>
      <top style="hair">
        <color rgb="FFBFBFBF"/>
      </top>
      <bottom style="hair">
        <color rgb="FFBFBFBF"/>
      </bottom>
      <diagonal/>
    </border>
    <border>
      <left/>
      <right style="thin">
        <color theme="0" tint="-0.14996795556505021"/>
      </right>
      <top style="hair">
        <color rgb="FFBFBFBF"/>
      </top>
      <bottom style="hair">
        <color rgb="FFBFBFBF"/>
      </bottom>
      <diagonal/>
    </border>
    <border>
      <left style="dashed">
        <color theme="0" tint="-0.14996795556505021"/>
      </left>
      <right/>
      <top style="hair">
        <color rgb="FFBFBFBF"/>
      </top>
      <bottom style="hair">
        <color rgb="FFBFBFBF"/>
      </bottom>
      <diagonal/>
    </border>
    <border>
      <left style="thin">
        <color rgb="FF000000"/>
      </left>
      <right style="dashed">
        <color theme="0" tint="-0.14996795556505021"/>
      </right>
      <top style="hair">
        <color rgb="FFBFBFBF"/>
      </top>
      <bottom style="hair">
        <color rgb="FFBFBFBF"/>
      </bottom>
      <diagonal/>
    </border>
    <border>
      <left style="dashed">
        <color theme="0" tint="-0.14996795556505021"/>
      </left>
      <right style="dashed">
        <color theme="0" tint="-0.14996795556505021"/>
      </right>
      <top style="hair">
        <color rgb="FFBFBFBF"/>
      </top>
      <bottom style="hair">
        <color rgb="FFBFBFBF"/>
      </bottom>
      <diagonal/>
    </border>
    <border>
      <left/>
      <right style="dashed">
        <color theme="0" tint="-0.14996795556505021"/>
      </right>
      <top style="hair">
        <color rgb="FFBFBFBF"/>
      </top>
      <bottom style="hair">
        <color rgb="FFBFBFBF"/>
      </bottom>
      <diagonal/>
    </border>
    <border>
      <left style="thin">
        <color rgb="FF000000"/>
      </left>
      <right style="thin">
        <color theme="0" tint="-0.14996795556505021"/>
      </right>
      <top style="hair">
        <color rgb="FFBFBFBF"/>
      </top>
      <bottom style="thin">
        <color rgb="FF000000"/>
      </bottom>
      <diagonal/>
    </border>
    <border>
      <left style="thin">
        <color theme="0" tint="-0.14996795556505021"/>
      </left>
      <right style="thin">
        <color theme="0" tint="-0.14996795556505021"/>
      </right>
      <top style="hair">
        <color rgb="FFBFBFBF"/>
      </top>
      <bottom style="thin">
        <color rgb="FF000000"/>
      </bottom>
      <diagonal/>
    </border>
    <border>
      <left style="thin">
        <color theme="0" tint="-0.14996795556505021"/>
      </left>
      <right style="thin">
        <color theme="0" tint="-0.14993743705557422"/>
      </right>
      <top style="hair">
        <color rgb="FFBFBFBF"/>
      </top>
      <bottom style="thin">
        <color rgb="FF000000"/>
      </bottom>
      <diagonal/>
    </border>
    <border>
      <left style="dashed">
        <color rgb="FFBFBFBF"/>
      </left>
      <right style="dashed">
        <color rgb="FFBFBFBF"/>
      </right>
      <top style="hair">
        <color rgb="FFBFBFBF"/>
      </top>
      <bottom style="thin">
        <color rgb="FF000000"/>
      </bottom>
      <diagonal/>
    </border>
    <border>
      <left/>
      <right/>
      <top style="hair">
        <color rgb="FFBFBFBF"/>
      </top>
      <bottom style="thin">
        <color theme="1"/>
      </bottom>
      <diagonal/>
    </border>
    <border>
      <left style="thin">
        <color indexed="64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thin">
        <color indexed="64"/>
      </left>
      <right style="hair">
        <color theme="0" tint="-0.14999847407452621"/>
      </right>
      <top style="hair">
        <color theme="0" tint="-4.9989318521683403E-2"/>
      </top>
      <bottom style="hair">
        <color theme="0" tint="-0.14999847407452621"/>
      </bottom>
      <diagonal/>
    </border>
    <border>
      <left style="hair">
        <color theme="0" tint="-4.9989318521683403E-2"/>
      </left>
      <right/>
      <top style="thin">
        <color indexed="64"/>
      </top>
      <bottom style="hair">
        <color theme="0" tint="-4.9989318521683403E-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hair">
        <color theme="0" tint="-4.9989318521683403E-2"/>
      </left>
      <right/>
      <top/>
      <bottom style="hair">
        <color rgb="FFBFBFBF"/>
      </bottom>
      <diagonal/>
    </border>
    <border>
      <left style="hair">
        <color theme="0" tint="-4.9989318521683403E-2"/>
      </left>
      <right/>
      <top style="hair">
        <color rgb="FFBFBFBF"/>
      </top>
      <bottom style="hair">
        <color rgb="FFBFBFBF"/>
      </bottom>
      <diagonal/>
    </border>
    <border>
      <left style="hair">
        <color theme="0" tint="-4.9989318521683403E-2"/>
      </left>
      <right/>
      <top style="hair">
        <color rgb="FFBFBFBF"/>
      </top>
      <bottom style="thin">
        <color indexed="64"/>
      </bottom>
      <diagonal/>
    </border>
    <border>
      <left style="medium">
        <color rgb="FFFF0000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rgb="FFFF0000"/>
      </left>
      <right style="thin">
        <color theme="0" tint="-0.499984740745262"/>
      </right>
      <top/>
      <bottom style="thin">
        <color theme="0" tint="-0.34998626667073579"/>
      </bottom>
      <diagonal/>
    </border>
    <border>
      <left style="medium">
        <color rgb="FFFF0000"/>
      </left>
      <right/>
      <top style="thin">
        <color theme="0" tint="-0.34998626667073579"/>
      </top>
      <bottom/>
      <diagonal/>
    </border>
    <border>
      <left style="medium">
        <color rgb="FFFF0000"/>
      </left>
      <right style="hair">
        <color theme="0" tint="-0.249977111117893"/>
      </right>
      <top style="hair">
        <color theme="0" tint="-0.249977111117893"/>
      </top>
      <bottom style="medium">
        <color rgb="FFFF0000"/>
      </bottom>
      <diagonal/>
    </border>
    <border>
      <left/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theme="0" tint="-0.14996795556505021"/>
      </right>
      <top/>
      <bottom style="hair">
        <color theme="0" tint="-0.249977111117893"/>
      </bottom>
      <diagonal/>
    </border>
    <border>
      <left/>
      <right style="thin">
        <color theme="0" tint="-0.14996795556505021"/>
      </right>
      <top/>
      <bottom style="hair">
        <color rgb="FFBFBFBF"/>
      </bottom>
      <diagonal/>
    </border>
    <border>
      <left/>
      <right style="thin">
        <color theme="0" tint="-0.14996795556505021"/>
      </right>
      <top/>
      <bottom style="hair">
        <color rgb="FFD9D9D9"/>
      </bottom>
      <diagonal/>
    </border>
    <border>
      <left style="hair">
        <color theme="0" tint="-0.14999847407452621"/>
      </left>
      <right style="medium">
        <color rgb="FFFF0000"/>
      </right>
      <top/>
      <bottom style="hair">
        <color theme="0" tint="-0.249977111117893"/>
      </bottom>
      <diagonal/>
    </border>
    <border>
      <left style="hair">
        <color theme="0" tint="-0.14999847407452621"/>
      </left>
      <right style="medium">
        <color rgb="FFFF0000"/>
      </right>
      <top/>
      <bottom style="hair">
        <color theme="0" tint="-0.14999847407452621"/>
      </bottom>
      <diagonal/>
    </border>
    <border>
      <left style="hair">
        <color theme="0" tint="-0.249977111117893"/>
      </left>
      <right style="medium">
        <color rgb="FFFF0000"/>
      </right>
      <top style="thin">
        <color theme="0" tint="-0.499984740745262"/>
      </top>
      <bottom style="thin">
        <color theme="0" tint="-0.34998626667073579"/>
      </bottom>
      <diagonal/>
    </border>
    <border>
      <left style="hair">
        <color rgb="FFD9D9D9"/>
      </left>
      <right style="medium">
        <color rgb="FFFF0000"/>
      </right>
      <top/>
      <bottom style="hair">
        <color rgb="FFBFBFBF"/>
      </bottom>
      <diagonal/>
    </border>
    <border>
      <left style="hair">
        <color rgb="FFD9D9D9"/>
      </left>
      <right style="medium">
        <color rgb="FFFF0000"/>
      </right>
      <top/>
      <bottom style="hair">
        <color rgb="FFD9D9D9"/>
      </bottom>
      <diagonal/>
    </border>
    <border>
      <left/>
      <right style="hair">
        <color theme="0" tint="-0.14999847407452621"/>
      </right>
      <top/>
      <bottom style="hair">
        <color theme="0" tint="-0.14999847407452621"/>
      </bottom>
      <diagonal/>
    </border>
    <border>
      <left/>
      <right style="hair">
        <color theme="0" tint="-0.14999847407452621"/>
      </right>
      <top style="hair">
        <color theme="0" tint="-0.14999847407452621"/>
      </top>
      <bottom style="hair">
        <color theme="0" tint="-0.14999847407452621"/>
      </bottom>
      <diagonal/>
    </border>
    <border>
      <left/>
      <right style="hair">
        <color theme="0" tint="-0.14999847407452621"/>
      </right>
      <top style="hair">
        <color theme="0" tint="-4.9989318521683403E-2"/>
      </top>
      <bottom style="hair">
        <color theme="0" tint="-0.14999847407452621"/>
      </bottom>
      <diagonal/>
    </border>
    <border>
      <left style="medium">
        <color rgb="FFFF0000"/>
      </left>
      <right style="hair">
        <color theme="0" tint="-0.14999847407452621"/>
      </right>
      <top style="hair">
        <color theme="0" tint="-0.249977111117893"/>
      </top>
      <bottom style="hair">
        <color theme="0" tint="-0.14999847407452621"/>
      </bottom>
      <diagonal/>
    </border>
    <border>
      <left style="hair">
        <color theme="0" tint="-0.14999847407452621"/>
      </left>
      <right style="hair">
        <color theme="0" tint="-0.14999847407452621"/>
      </right>
      <top style="hair">
        <color theme="0" tint="-0.249977111117893"/>
      </top>
      <bottom style="hair">
        <color theme="0" tint="-0.14999847407452621"/>
      </bottom>
      <diagonal/>
    </border>
    <border>
      <left style="hair">
        <color theme="0" tint="-0.14999847407452621"/>
      </left>
      <right style="thin">
        <color indexed="64"/>
      </right>
      <top style="hair">
        <color theme="0" tint="-0.249977111117893"/>
      </top>
      <bottom style="hair">
        <color theme="0" tint="-0.14999847407452621"/>
      </bottom>
      <diagonal/>
    </border>
    <border>
      <left style="hair">
        <color theme="0" tint="-4.9989318521683403E-2"/>
      </left>
      <right style="thin">
        <color theme="0"/>
      </right>
      <top style="thin">
        <color indexed="64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auto="1"/>
      </right>
      <top style="hair">
        <color theme="0" tint="-0.249977111117893"/>
      </top>
      <bottom style="thin">
        <color indexed="64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34998626667073579"/>
      </top>
      <bottom style="medium">
        <color rgb="FFFF0000"/>
      </bottom>
      <diagonal/>
    </border>
    <border>
      <left style="hair">
        <color theme="0"/>
      </left>
      <right/>
      <top/>
      <bottom style="hair">
        <color rgb="FFBFBFBF"/>
      </bottom>
      <diagonal/>
    </border>
    <border>
      <left style="hair">
        <color theme="0"/>
      </left>
      <right/>
      <top style="hair">
        <color rgb="FFBFBFBF"/>
      </top>
      <bottom style="hair">
        <color rgb="FFBFBFBF"/>
      </bottom>
      <diagonal/>
    </border>
    <border>
      <left style="hair">
        <color theme="0"/>
      </left>
      <right/>
      <top style="hair">
        <color rgb="FFBFBFBF"/>
      </top>
      <bottom style="thin">
        <color theme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hair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hair">
        <color theme="0" tint="-0.14999847407452621"/>
      </right>
      <top style="hair">
        <color theme="0" tint="-0.249977111117893"/>
      </top>
      <bottom style="hair">
        <color theme="0" tint="-0.149998474074526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rgb="FFFF0000"/>
      </right>
      <top style="thin">
        <color theme="0" tint="-0.34998626667073579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499984740745262"/>
      </top>
      <bottom style="thin">
        <color theme="0" tint="-0.34998626667073579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medium">
        <color rgb="FFFF0000"/>
      </bottom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 style="hair">
        <color theme="0"/>
      </left>
      <right/>
      <top style="thin">
        <color indexed="64"/>
      </top>
      <bottom style="hair">
        <color rgb="FFBFBFBF"/>
      </bottom>
      <diagonal/>
    </border>
    <border>
      <left style="hair">
        <color theme="0"/>
      </left>
      <right/>
      <top style="hair">
        <color rgb="FFBFBFBF"/>
      </top>
      <bottom style="thin">
        <color indexed="64"/>
      </bottom>
      <diagonal/>
    </border>
    <border>
      <left/>
      <right/>
      <top style="hair">
        <color theme="0" tint="-0.14999847407452621"/>
      </top>
      <bottom style="thin">
        <color indexed="64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34998626667073579"/>
      </top>
      <bottom style="thin">
        <color indexed="64"/>
      </bottom>
      <diagonal/>
    </border>
    <border>
      <left style="hair">
        <color rgb="FFD9D9D9"/>
      </left>
      <right/>
      <top/>
      <bottom style="thin">
        <color indexed="64"/>
      </bottom>
      <diagonal/>
    </border>
    <border>
      <left style="hair">
        <color theme="0" tint="-0.14999847407452621"/>
      </left>
      <right/>
      <top style="hair">
        <color rgb="FFBFBFBF"/>
      </top>
      <bottom style="hair">
        <color rgb="FFBFBFBF"/>
      </bottom>
      <diagonal/>
    </border>
    <border>
      <left style="hair">
        <color theme="0" tint="-0.14999847407452621"/>
      </left>
      <right/>
      <top style="hair">
        <color rgb="FFBFBFBF"/>
      </top>
      <bottom style="thin">
        <color theme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 style="hair">
        <color theme="2" tint="-0.249977111117893"/>
      </left>
      <right/>
      <top style="hair">
        <color rgb="FFBFBFBF"/>
      </top>
      <bottom style="hair">
        <color rgb="FFBFBFBF"/>
      </bottom>
      <diagonal/>
    </border>
    <border>
      <left style="hair">
        <color theme="2" tint="-0.249977111117893"/>
      </left>
      <right/>
      <top style="hair">
        <color rgb="FFBFBFBF"/>
      </top>
      <bottom style="thin">
        <color theme="1"/>
      </bottom>
      <diagonal/>
    </border>
    <border>
      <left style="thin">
        <color theme="1"/>
      </left>
      <right style="hair">
        <color theme="0" tint="-0.14996795556505021"/>
      </right>
      <top/>
      <bottom/>
      <diagonal/>
    </border>
    <border>
      <left style="thin">
        <color theme="1"/>
      </left>
      <right style="hair">
        <color theme="0" tint="-0.14996795556505021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 style="thin">
        <color theme="2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 style="hair">
        <color theme="0" tint="-0.249977111117893"/>
      </bottom>
      <diagonal/>
    </border>
    <border>
      <left style="hair">
        <color theme="0" tint="-0.14996795556505021"/>
      </left>
      <right style="hair">
        <color theme="0" tint="-0.14996795556505021"/>
      </right>
      <top style="thin">
        <color theme="2"/>
      </top>
      <bottom style="thin">
        <color theme="2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/>
      <diagonal/>
    </border>
    <border>
      <left style="thin">
        <color theme="1"/>
      </left>
      <right style="hair">
        <color theme="0" tint="-0.14996795556505021"/>
      </right>
      <top style="hair">
        <color theme="0" tint="-0.249977111117893"/>
      </top>
      <bottom style="thin">
        <color theme="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249977111117893"/>
      </top>
      <bottom style="thin">
        <color theme="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249977111117893"/>
      </top>
      <bottom style="thin">
        <color indexed="64"/>
      </bottom>
      <diagonal/>
    </border>
    <border>
      <left style="hair">
        <color theme="0" tint="-0.14996795556505021"/>
      </left>
      <right style="hair">
        <color theme="0" tint="-0.14996795556505021"/>
      </right>
      <top style="thin">
        <color theme="2"/>
      </top>
      <bottom style="thin">
        <color theme="1"/>
      </bottom>
      <diagonal/>
    </border>
    <border>
      <left style="hair">
        <color theme="0" tint="-0.24994659260841701"/>
      </left>
      <right/>
      <top style="hair">
        <color theme="0" tint="-0.249977111117893"/>
      </top>
      <bottom style="hair">
        <color theme="0" tint="-0.14999847407452621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/>
      <top style="thin">
        <color theme="0" tint="-0.34998626667073579"/>
      </top>
      <bottom style="medium">
        <color rgb="FFFF0000"/>
      </bottom>
      <diagonal/>
    </border>
    <border>
      <left style="thin">
        <color auto="1"/>
      </left>
      <right style="hair">
        <color theme="0" tint="-0.249977111117893"/>
      </right>
      <top style="hair">
        <color theme="0" tint="-0.249977111117893"/>
      </top>
      <bottom style="medium">
        <color rgb="FFFF0000"/>
      </bottom>
      <diagonal/>
    </border>
    <border>
      <left style="hair">
        <color rgb="FFD9D9D9"/>
      </left>
      <right/>
      <top style="hair">
        <color rgb="FFD9D9D9"/>
      </top>
      <bottom style="medium">
        <color rgb="FFFF0000"/>
      </bottom>
      <diagonal/>
    </border>
    <border>
      <left style="thin">
        <color indexed="64"/>
      </left>
      <right/>
      <top style="hair">
        <color rgb="FFD9D9D9"/>
      </top>
      <bottom style="medium">
        <color rgb="FFFF0000"/>
      </bottom>
      <diagonal/>
    </border>
    <border>
      <left/>
      <right style="hair">
        <color theme="0" tint="-0.14999847407452621"/>
      </right>
      <top style="hair">
        <color theme="0" tint="-0.249977111117893"/>
      </top>
      <bottom style="hair">
        <color theme="0" tint="-0.14999847407452621"/>
      </bottom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/>
      <right style="hair">
        <color theme="0" tint="-0.14999847407452621"/>
      </right>
      <top style="hair">
        <color theme="0" tint="-0.14999847407452621"/>
      </top>
      <bottom/>
      <diagonal/>
    </border>
    <border>
      <left style="hair">
        <color theme="0" tint="-0.24994659260841701"/>
      </left>
      <right style="medium">
        <color rgb="FFFF0000"/>
      </right>
      <top style="hair">
        <color theme="0" tint="-0.249977111117893"/>
      </top>
      <bottom style="hair">
        <color theme="0" tint="-0.14999847407452621"/>
      </bottom>
      <diagonal/>
    </border>
    <border>
      <left/>
      <right style="medium">
        <color rgb="FFFF0000"/>
      </right>
      <top style="thin">
        <color indexed="64"/>
      </top>
      <bottom/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 style="hair">
        <color theme="0" tint="-0.14996795556505021"/>
      </left>
      <right/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14996795556505021"/>
      </left>
      <right/>
      <top style="hair">
        <color theme="0" tint="-0.249977111117893"/>
      </top>
      <bottom style="thin">
        <color auto="1"/>
      </bottom>
      <diagonal/>
    </border>
    <border>
      <left style="dotted">
        <color theme="0" tint="-0.249977111117893"/>
      </left>
      <right style="medium">
        <color rgb="FFFF0000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14996795556505021"/>
      </left>
      <right/>
      <top style="thin">
        <color auto="1"/>
      </top>
      <bottom style="hair">
        <color theme="0" tint="-0.249977111117893"/>
      </bottom>
      <diagonal/>
    </border>
    <border>
      <left style="hair">
        <color theme="0" tint="-0.14996795556505021"/>
      </left>
      <right/>
      <top style="thin">
        <color auto="1"/>
      </top>
      <bottom style="hair">
        <color rgb="FFBFBFBF"/>
      </bottom>
      <diagonal/>
    </border>
    <border>
      <left style="hair">
        <color theme="0" tint="-0.14996795556505021"/>
      </left>
      <right/>
      <top style="hair">
        <color rgb="FFBFBFBF"/>
      </top>
      <bottom style="hair">
        <color rgb="FFBFBFBF"/>
      </bottom>
      <diagonal/>
    </border>
    <border>
      <left style="hair">
        <color theme="0" tint="-0.14996795556505021"/>
      </left>
      <right/>
      <top style="hair">
        <color rgb="FFBFBFBF"/>
      </top>
      <bottom style="thin">
        <color auto="1"/>
      </bottom>
      <diagonal/>
    </border>
    <border>
      <left style="dotted">
        <color theme="0" tint="-0.249977111117893"/>
      </left>
      <right style="medium">
        <color rgb="FFFF0000"/>
      </right>
      <top style="hair">
        <color rgb="FFBFBFBF"/>
      </top>
      <bottom style="hair">
        <color rgb="FFBFBFBF"/>
      </bottom>
      <diagonal/>
    </border>
    <border>
      <left style="dotted">
        <color theme="0" tint="-0.249977111117893"/>
      </left>
      <right style="medium">
        <color rgb="FFFF0000"/>
      </right>
      <top/>
      <bottom style="hair">
        <color theme="0" tint="-0.249977111117893"/>
      </bottom>
      <diagonal/>
    </border>
    <border>
      <left style="dotted">
        <color theme="0" tint="-0.249977111117893"/>
      </left>
      <right style="medium">
        <color rgb="FFFF0000"/>
      </right>
      <top style="hair">
        <color theme="0" tint="-0.249977111117893"/>
      </top>
      <bottom style="thin">
        <color indexed="64"/>
      </bottom>
      <diagonal/>
    </border>
    <border>
      <left style="dotted">
        <color theme="0" tint="-0.249977111117893"/>
      </left>
      <right style="medium">
        <color rgb="FFFF0000"/>
      </right>
      <top style="thin">
        <color indexed="64"/>
      </top>
      <bottom style="hair">
        <color rgb="FFBFBFBF"/>
      </bottom>
      <diagonal/>
    </border>
    <border>
      <left style="dotted">
        <color theme="0" tint="-0.249977111117893"/>
      </left>
      <right style="medium">
        <color rgb="FFFF0000"/>
      </right>
      <top style="hair">
        <color rgb="FFBFBFBF"/>
      </top>
      <bottom style="thin">
        <color indexed="64"/>
      </bottom>
      <diagonal/>
    </border>
    <border>
      <left/>
      <right style="medium">
        <color rgb="FFFF0000"/>
      </right>
      <top style="thin">
        <color theme="0" tint="-0.34998626667073579"/>
      </top>
      <bottom style="thin">
        <color indexed="64"/>
      </bottom>
      <diagonal/>
    </border>
    <border>
      <left style="hair">
        <color rgb="FFD9D9D9"/>
      </left>
      <right style="medium">
        <color rgb="FFFF0000"/>
      </right>
      <top style="hair">
        <color rgb="FFD9D9D9"/>
      </top>
      <bottom style="thin">
        <color indexed="64"/>
      </bottom>
      <diagonal/>
    </border>
    <border>
      <left style="dotted">
        <color theme="0" tint="-0.249977111117893"/>
      </left>
      <right/>
      <top style="hair">
        <color rgb="FFD9D9D9"/>
      </top>
      <bottom style="medium">
        <color rgb="FFFF0000"/>
      </bottom>
      <diagonal/>
    </border>
    <border>
      <left style="thin">
        <color indexed="64"/>
      </left>
      <right style="hair">
        <color rgb="FFD9D9D9"/>
      </right>
      <top style="hair">
        <color theme="0" tint="-0.249977111117893"/>
      </top>
      <bottom style="hair">
        <color rgb="FFD9D9D9"/>
      </bottom>
      <diagonal/>
    </border>
    <border>
      <left style="hair">
        <color rgb="FFD9D9D9"/>
      </left>
      <right style="medium">
        <color rgb="FFFF0000"/>
      </right>
      <top style="hair">
        <color rgb="FFBFBFBF"/>
      </top>
      <bottom style="hair">
        <color rgb="FFD9D9D9"/>
      </bottom>
      <diagonal/>
    </border>
    <border>
      <left style="dotted">
        <color theme="0" tint="-0.249977111117893"/>
      </left>
      <right style="medium">
        <color rgb="FFFF0000"/>
      </right>
      <top style="hair">
        <color rgb="FFD9D9D9"/>
      </top>
      <bottom style="medium">
        <color rgb="FFFF0000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 style="dotted">
        <color theme="3"/>
      </left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hair">
        <color theme="0" tint="-0.249977111117893"/>
      </right>
      <top style="thin">
        <color theme="0" tint="-0.34998626667073579"/>
      </top>
      <bottom/>
      <diagonal/>
    </border>
    <border>
      <left style="hair">
        <color theme="0" tint="-0.249977111117893"/>
      </left>
      <right style="medium">
        <color rgb="FFFF0000"/>
      </right>
      <top style="thin">
        <color theme="0" tint="-0.34998626667073579"/>
      </top>
      <bottom style="medium">
        <color rgb="FFFF0000"/>
      </bottom>
      <diagonal/>
    </border>
    <border>
      <left style="hair">
        <color theme="0" tint="-0.249977111117893"/>
      </left>
      <right style="medium">
        <color rgb="FFFF0000"/>
      </right>
      <top style="thin">
        <color theme="0" tint="-0.34998626667073579"/>
      </top>
      <bottom style="hair">
        <color theme="0" tint="-0.249977111117893"/>
      </bottom>
      <diagonal/>
    </border>
    <border>
      <left style="dotted">
        <color theme="3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dotted">
        <color theme="3"/>
      </left>
      <right/>
      <top/>
      <bottom style="medium">
        <color rgb="FFFF0000"/>
      </bottom>
      <diagonal/>
    </border>
  </borders>
  <cellStyleXfs count="1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0" fontId="52" fillId="0" borderId="0" applyNumberFormat="0" applyFill="0" applyBorder="0" applyProtection="0"/>
    <xf numFmtId="0" fontId="54" fillId="16" borderId="0" applyNumberFormat="0" applyBorder="0" applyAlignment="0" applyProtection="0"/>
    <xf numFmtId="0" fontId="55" fillId="0" borderId="0" applyBorder="0">
      <alignment vertical="center" wrapText="1"/>
    </xf>
    <xf numFmtId="41" fontId="60" fillId="0" borderId="0" applyFont="0" applyFill="0" applyBorder="0" applyAlignment="0" applyProtection="0">
      <alignment vertical="center"/>
    </xf>
    <xf numFmtId="0" fontId="60" fillId="0" borderId="0">
      <alignment vertical="center"/>
    </xf>
  </cellStyleXfs>
  <cellXfs count="861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176" fontId="2" fillId="0" borderId="0" xfId="2" applyNumberFormat="1" applyFont="1" applyFill="1" applyAlignment="1">
      <alignment vertical="center"/>
    </xf>
    <xf numFmtId="177" fontId="2" fillId="0" borderId="0" xfId="1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41" fontId="2" fillId="0" borderId="0" xfId="1" applyFont="1" applyFill="1" applyAlignment="1">
      <alignment vertical="center"/>
    </xf>
    <xf numFmtId="41" fontId="6" fillId="0" borderId="6" xfId="1" applyFont="1" applyFill="1" applyBorder="1" applyAlignment="1">
      <alignment horizontal="right" vertical="center"/>
    </xf>
    <xf numFmtId="41" fontId="6" fillId="0" borderId="11" xfId="1" applyFont="1" applyFill="1" applyBorder="1" applyAlignment="1">
      <alignment horizontal="right" vertical="center"/>
    </xf>
    <xf numFmtId="0" fontId="7" fillId="0" borderId="13" xfId="3" applyFont="1" applyFill="1" applyBorder="1" applyAlignment="1">
      <alignment vertical="center" wrapText="1"/>
    </xf>
    <xf numFmtId="176" fontId="8" fillId="3" borderId="14" xfId="2" applyNumberFormat="1" applyFont="1" applyFill="1" applyBorder="1" applyAlignment="1">
      <alignment horizontal="right" vertical="center"/>
    </xf>
    <xf numFmtId="177" fontId="6" fillId="4" borderId="15" xfId="1" applyNumberFormat="1" applyFont="1" applyFill="1" applyBorder="1" applyAlignment="1">
      <alignment horizontal="right" vertical="center"/>
    </xf>
    <xf numFmtId="176" fontId="8" fillId="3" borderId="16" xfId="2" applyNumberFormat="1" applyFont="1" applyFill="1" applyBorder="1" applyAlignment="1">
      <alignment horizontal="right" vertical="center"/>
    </xf>
    <xf numFmtId="177" fontId="6" fillId="4" borderId="17" xfId="1" applyNumberFormat="1" applyFont="1" applyFill="1" applyBorder="1" applyAlignment="1">
      <alignment horizontal="right" vertical="center"/>
    </xf>
    <xf numFmtId="177" fontId="6" fillId="4" borderId="20" xfId="1" applyNumberFormat="1" applyFont="1" applyFill="1" applyBorder="1" applyAlignment="1">
      <alignment horizontal="right" vertical="center"/>
    </xf>
    <xf numFmtId="177" fontId="6" fillId="4" borderId="21" xfId="1" applyNumberFormat="1" applyFont="1" applyFill="1" applyBorder="1" applyAlignment="1">
      <alignment horizontal="right" vertical="center"/>
    </xf>
    <xf numFmtId="176" fontId="7" fillId="3" borderId="16" xfId="2" applyNumberFormat="1" applyFont="1" applyFill="1" applyBorder="1" applyAlignment="1">
      <alignment horizontal="right" vertical="center"/>
    </xf>
    <xf numFmtId="177" fontId="6" fillId="4" borderId="21" xfId="3" applyNumberFormat="1" applyFont="1" applyFill="1" applyBorder="1" applyAlignment="1">
      <alignment horizontal="right" vertical="center"/>
    </xf>
    <xf numFmtId="176" fontId="8" fillId="3" borderId="22" xfId="2" applyNumberFormat="1" applyFont="1" applyFill="1" applyBorder="1" applyAlignment="1">
      <alignment horizontal="right" vertical="center"/>
    </xf>
    <xf numFmtId="176" fontId="8" fillId="3" borderId="23" xfId="2" applyNumberFormat="1" applyFont="1" applyFill="1" applyBorder="1" applyAlignment="1">
      <alignment horizontal="right" vertical="center"/>
    </xf>
    <xf numFmtId="177" fontId="6" fillId="4" borderId="17" xfId="3" applyNumberFormat="1" applyFont="1" applyFill="1" applyBorder="1" applyAlignment="1">
      <alignment horizontal="right" vertical="center"/>
    </xf>
    <xf numFmtId="177" fontId="6" fillId="4" borderId="24" xfId="3" applyNumberFormat="1" applyFont="1" applyFill="1" applyBorder="1" applyAlignment="1">
      <alignment horizontal="right" vertical="center"/>
    </xf>
    <xf numFmtId="176" fontId="8" fillId="5" borderId="25" xfId="2" applyNumberFormat="1" applyFont="1" applyFill="1" applyBorder="1" applyAlignment="1">
      <alignment horizontal="right" vertical="center"/>
    </xf>
    <xf numFmtId="177" fontId="6" fillId="4" borderId="26" xfId="3" applyNumberFormat="1" applyFont="1" applyFill="1" applyBorder="1" applyAlignment="1">
      <alignment horizontal="right" vertical="center"/>
    </xf>
    <xf numFmtId="0" fontId="6" fillId="4" borderId="27" xfId="3" applyFont="1" applyFill="1" applyBorder="1" applyAlignment="1">
      <alignment vertical="center" wrapText="1"/>
    </xf>
    <xf numFmtId="177" fontId="6" fillId="4" borderId="28" xfId="1" applyNumberFormat="1" applyFont="1" applyFill="1" applyBorder="1" applyAlignment="1">
      <alignment horizontal="right" vertical="center"/>
    </xf>
    <xf numFmtId="177" fontId="6" fillId="4" borderId="29" xfId="1" applyNumberFormat="1" applyFont="1" applyFill="1" applyBorder="1" applyAlignment="1">
      <alignment horizontal="right" vertical="center"/>
    </xf>
    <xf numFmtId="177" fontId="6" fillId="4" borderId="30" xfId="1" applyNumberFormat="1" applyFont="1" applyFill="1" applyBorder="1" applyAlignment="1">
      <alignment horizontal="right" vertical="center"/>
    </xf>
    <xf numFmtId="177" fontId="6" fillId="4" borderId="30" xfId="3" applyNumberFormat="1" applyFont="1" applyFill="1" applyBorder="1" applyAlignment="1">
      <alignment horizontal="right" vertical="center"/>
    </xf>
    <xf numFmtId="176" fontId="8" fillId="3" borderId="31" xfId="2" applyNumberFormat="1" applyFont="1" applyFill="1" applyBorder="1" applyAlignment="1">
      <alignment horizontal="right" vertical="center"/>
    </xf>
    <xf numFmtId="176" fontId="8" fillId="3" borderId="32" xfId="2" applyNumberFormat="1" applyFont="1" applyFill="1" applyBorder="1" applyAlignment="1">
      <alignment horizontal="right" vertical="center"/>
    </xf>
    <xf numFmtId="176" fontId="8" fillId="3" borderId="25" xfId="2" applyNumberFormat="1" applyFont="1" applyFill="1" applyBorder="1" applyAlignment="1">
      <alignment horizontal="right" vertical="center"/>
    </xf>
    <xf numFmtId="176" fontId="8" fillId="3" borderId="33" xfId="2" applyNumberFormat="1" applyFont="1" applyFill="1" applyBorder="1" applyAlignment="1">
      <alignment horizontal="right" vertical="center"/>
    </xf>
    <xf numFmtId="177" fontId="6" fillId="4" borderId="29" xfId="3" applyNumberFormat="1" applyFont="1" applyFill="1" applyBorder="1" applyAlignment="1">
      <alignment horizontal="right" vertical="center"/>
    </xf>
    <xf numFmtId="177" fontId="6" fillId="4" borderId="34" xfId="3" applyNumberFormat="1" applyFont="1" applyFill="1" applyBorder="1" applyAlignment="1">
      <alignment horizontal="right" vertical="center"/>
    </xf>
    <xf numFmtId="177" fontId="6" fillId="4" borderId="35" xfId="3" applyNumberFormat="1" applyFont="1" applyFill="1" applyBorder="1" applyAlignment="1">
      <alignment horizontal="right" vertical="center"/>
    </xf>
    <xf numFmtId="0" fontId="6" fillId="4" borderId="36" xfId="3" applyFont="1" applyFill="1" applyBorder="1" applyAlignment="1">
      <alignment vertical="center" wrapText="1"/>
    </xf>
    <xf numFmtId="177" fontId="7" fillId="2" borderId="28" xfId="1" applyNumberFormat="1" applyFont="1" applyFill="1" applyBorder="1" applyAlignment="1">
      <alignment horizontal="right" vertical="center"/>
    </xf>
    <xf numFmtId="177" fontId="7" fillId="0" borderId="29" xfId="1" applyNumberFormat="1" applyFont="1" applyBorder="1" applyAlignment="1">
      <alignment horizontal="right" vertical="center"/>
    </xf>
    <xf numFmtId="177" fontId="7" fillId="2" borderId="20" xfId="1" applyNumberFormat="1" applyFont="1" applyFill="1" applyBorder="1" applyAlignment="1">
      <alignment horizontal="right" vertical="center"/>
    </xf>
    <xf numFmtId="177" fontId="7" fillId="2" borderId="30" xfId="1" applyNumberFormat="1" applyFont="1" applyFill="1" applyBorder="1" applyAlignment="1">
      <alignment horizontal="right" vertical="center"/>
    </xf>
    <xf numFmtId="177" fontId="7" fillId="2" borderId="30" xfId="3" applyNumberFormat="1" applyFont="1" applyFill="1" applyBorder="1" applyAlignment="1">
      <alignment horizontal="right" vertical="center"/>
    </xf>
    <xf numFmtId="177" fontId="7" fillId="2" borderId="29" xfId="3" applyNumberFormat="1" applyFont="1" applyFill="1" applyBorder="1" applyAlignment="1">
      <alignment horizontal="right" vertical="center"/>
    </xf>
    <xf numFmtId="177" fontId="7" fillId="2" borderId="34" xfId="3" applyNumberFormat="1" applyFont="1" applyFill="1" applyBorder="1" applyAlignment="1">
      <alignment horizontal="right" vertical="center"/>
    </xf>
    <xf numFmtId="177" fontId="7" fillId="0" borderId="30" xfId="3" applyNumberFormat="1" applyFont="1" applyBorder="1" applyAlignment="1">
      <alignment horizontal="right" vertical="center"/>
    </xf>
    <xf numFmtId="177" fontId="7" fillId="0" borderId="35" xfId="3" applyNumberFormat="1" applyFont="1" applyBorder="1" applyAlignment="1">
      <alignment horizontal="right" vertical="center"/>
    </xf>
    <xf numFmtId="41" fontId="7" fillId="2" borderId="36" xfId="1" applyFont="1" applyFill="1" applyBorder="1" applyAlignment="1">
      <alignment vertical="center"/>
    </xf>
    <xf numFmtId="177" fontId="7" fillId="0" borderId="28" xfId="1" applyNumberFormat="1" applyFont="1" applyBorder="1" applyAlignment="1">
      <alignment horizontal="right" vertical="center"/>
    </xf>
    <xf numFmtId="177" fontId="7" fillId="0" borderId="20" xfId="1" applyNumberFormat="1" applyFont="1" applyBorder="1" applyAlignment="1">
      <alignment horizontal="right" vertical="center"/>
    </xf>
    <xf numFmtId="177" fontId="7" fillId="0" borderId="30" xfId="1" applyNumberFormat="1" applyFont="1" applyBorder="1" applyAlignment="1">
      <alignment horizontal="right" vertical="center"/>
    </xf>
    <xf numFmtId="177" fontId="7" fillId="0" borderId="29" xfId="3" applyNumberFormat="1" applyFont="1" applyBorder="1" applyAlignment="1">
      <alignment horizontal="right" vertical="center"/>
    </xf>
    <xf numFmtId="177" fontId="7" fillId="0" borderId="34" xfId="3" applyNumberFormat="1" applyFont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6" fillId="4" borderId="36" xfId="3" applyFont="1" applyFill="1" applyBorder="1" applyAlignment="1">
      <alignment vertical="center"/>
    </xf>
    <xf numFmtId="176" fontId="7" fillId="3" borderId="25" xfId="2" applyNumberFormat="1" applyFont="1" applyFill="1" applyBorder="1" applyAlignment="1">
      <alignment horizontal="right" vertical="center"/>
    </xf>
    <xf numFmtId="49" fontId="7" fillId="0" borderId="36" xfId="0" applyNumberFormat="1" applyFont="1" applyFill="1" applyBorder="1" applyAlignment="1">
      <alignment vertical="center"/>
    </xf>
    <xf numFmtId="177" fontId="7" fillId="0" borderId="28" xfId="3" applyNumberFormat="1" applyFont="1" applyBorder="1" applyAlignment="1">
      <alignment horizontal="right" vertical="center"/>
    </xf>
    <xf numFmtId="177" fontId="7" fillId="0" borderId="20" xfId="3" applyNumberFormat="1" applyFont="1" applyBorder="1" applyAlignment="1">
      <alignment horizontal="right" vertical="center"/>
    </xf>
    <xf numFmtId="176" fontId="7" fillId="3" borderId="32" xfId="2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177" fontId="7" fillId="2" borderId="29" xfId="1" applyNumberFormat="1" applyFont="1" applyFill="1" applyBorder="1" applyAlignment="1">
      <alignment horizontal="right" vertical="center"/>
    </xf>
    <xf numFmtId="179" fontId="7" fillId="0" borderId="35" xfId="3" applyNumberFormat="1" applyFont="1" applyBorder="1" applyAlignment="1">
      <alignment horizontal="right" vertical="center"/>
    </xf>
    <xf numFmtId="41" fontId="12" fillId="0" borderId="0" xfId="1" applyFont="1" applyFill="1" applyAlignment="1">
      <alignment vertical="center"/>
    </xf>
    <xf numFmtId="177" fontId="7" fillId="6" borderId="30" xfId="1" applyNumberFormat="1" applyFont="1" applyFill="1" applyBorder="1" applyAlignment="1">
      <alignment vertical="center"/>
    </xf>
    <xf numFmtId="179" fontId="7" fillId="6" borderId="30" xfId="1" applyNumberFormat="1" applyFont="1" applyFill="1" applyBorder="1" applyAlignment="1">
      <alignment vertical="center"/>
    </xf>
    <xf numFmtId="179" fontId="7" fillId="6" borderId="29" xfId="1" applyNumberFormat="1" applyFont="1" applyFill="1" applyBorder="1" applyAlignment="1">
      <alignment vertical="center"/>
    </xf>
    <xf numFmtId="179" fontId="7" fillId="6" borderId="34" xfId="1" applyNumberFormat="1" applyFont="1" applyFill="1" applyBorder="1" applyAlignment="1">
      <alignment vertical="center"/>
    </xf>
    <xf numFmtId="179" fontId="7" fillId="6" borderId="35" xfId="1" applyNumberFormat="1" applyFont="1" applyFill="1" applyBorder="1" applyAlignment="1">
      <alignment vertical="center"/>
    </xf>
    <xf numFmtId="41" fontId="6" fillId="6" borderId="36" xfId="1" applyFont="1" applyFill="1" applyBorder="1" applyAlignment="1">
      <alignment vertical="center"/>
    </xf>
    <xf numFmtId="177" fontId="7" fillId="6" borderId="28" xfId="1" applyNumberFormat="1" applyFont="1" applyFill="1" applyBorder="1" applyAlignment="1">
      <alignment vertical="center"/>
    </xf>
    <xf numFmtId="177" fontId="7" fillId="6" borderId="29" xfId="1" applyNumberFormat="1" applyFont="1" applyFill="1" applyBorder="1" applyAlignment="1">
      <alignment vertical="center"/>
    </xf>
    <xf numFmtId="177" fontId="7" fillId="6" borderId="20" xfId="1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77" fontId="7" fillId="2" borderId="28" xfId="1" applyNumberFormat="1" applyFont="1" applyFill="1" applyBorder="1" applyAlignment="1">
      <alignment vertical="center"/>
    </xf>
    <xf numFmtId="177" fontId="7" fillId="2" borderId="29" xfId="1" applyNumberFormat="1" applyFont="1" applyFill="1" applyBorder="1" applyAlignment="1">
      <alignment vertical="center"/>
    </xf>
    <xf numFmtId="177" fontId="7" fillId="2" borderId="20" xfId="1" applyNumberFormat="1" applyFont="1" applyFill="1" applyBorder="1" applyAlignment="1">
      <alignment vertical="center"/>
    </xf>
    <xf numFmtId="177" fontId="7" fillId="0" borderId="30" xfId="1" applyNumberFormat="1" applyFont="1" applyFill="1" applyBorder="1" applyAlignment="1">
      <alignment vertical="center"/>
    </xf>
    <xf numFmtId="179" fontId="7" fillId="0" borderId="30" xfId="0" applyNumberFormat="1" applyFont="1" applyBorder="1" applyAlignment="1">
      <alignment vertical="center"/>
    </xf>
    <xf numFmtId="179" fontId="7" fillId="0" borderId="30" xfId="0" applyNumberFormat="1" applyFont="1" applyFill="1" applyBorder="1" applyAlignment="1">
      <alignment vertical="center"/>
    </xf>
    <xf numFmtId="179" fontId="7" fillId="0" borderId="29" xfId="1" applyNumberFormat="1" applyFont="1" applyFill="1" applyBorder="1" applyAlignment="1">
      <alignment vertical="center"/>
    </xf>
    <xf numFmtId="179" fontId="7" fillId="0" borderId="34" xfId="1" applyNumberFormat="1" applyFont="1" applyBorder="1" applyAlignment="1">
      <alignment vertical="center"/>
    </xf>
    <xf numFmtId="179" fontId="7" fillId="0" borderId="35" xfId="0" applyNumberFormat="1" applyFont="1" applyBorder="1" applyAlignment="1">
      <alignment vertical="center"/>
    </xf>
    <xf numFmtId="41" fontId="14" fillId="0" borderId="0" xfId="1" applyFont="1" applyFill="1" applyAlignment="1">
      <alignment vertical="center"/>
    </xf>
    <xf numFmtId="179" fontId="7" fillId="0" borderId="30" xfId="1" applyNumberFormat="1" applyFont="1" applyBorder="1" applyAlignment="1">
      <alignment vertical="center"/>
    </xf>
    <xf numFmtId="179" fontId="7" fillId="0" borderId="30" xfId="1" applyNumberFormat="1" applyFont="1" applyFill="1" applyBorder="1" applyAlignment="1">
      <alignment vertical="center"/>
    </xf>
    <xf numFmtId="179" fontId="7" fillId="0" borderId="35" xfId="1" applyNumberFormat="1" applyFont="1" applyBorder="1" applyAlignment="1">
      <alignment vertical="center"/>
    </xf>
    <xf numFmtId="41" fontId="7" fillId="0" borderId="36" xfId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77" fontId="6" fillId="4" borderId="37" xfId="1" applyNumberFormat="1" applyFont="1" applyFill="1" applyBorder="1" applyAlignment="1">
      <alignment horizontal="right" vertical="center"/>
    </xf>
    <xf numFmtId="177" fontId="6" fillId="4" borderId="38" xfId="1" applyNumberFormat="1" applyFont="1" applyFill="1" applyBorder="1" applyAlignment="1">
      <alignment horizontal="right" vertical="center"/>
    </xf>
    <xf numFmtId="179" fontId="6" fillId="4" borderId="38" xfId="3" applyNumberFormat="1" applyFont="1" applyFill="1" applyBorder="1" applyAlignment="1">
      <alignment horizontal="right" vertical="center"/>
    </xf>
    <xf numFmtId="177" fontId="6" fillId="4" borderId="38" xfId="3" applyNumberFormat="1" applyFont="1" applyFill="1" applyBorder="1" applyAlignment="1">
      <alignment horizontal="right" vertical="center"/>
    </xf>
    <xf numFmtId="176" fontId="7" fillId="3" borderId="39" xfId="2" applyNumberFormat="1" applyFont="1" applyFill="1" applyBorder="1" applyAlignment="1">
      <alignment horizontal="right" vertical="center"/>
    </xf>
    <xf numFmtId="176" fontId="8" fillId="3" borderId="39" xfId="2" applyNumberFormat="1" applyFont="1" applyFill="1" applyBorder="1" applyAlignment="1">
      <alignment horizontal="right" vertical="center"/>
    </xf>
    <xf numFmtId="179" fontId="6" fillId="4" borderId="37" xfId="3" applyNumberFormat="1" applyFont="1" applyFill="1" applyBorder="1" applyAlignment="1">
      <alignment horizontal="right" vertical="center"/>
    </xf>
    <xf numFmtId="179" fontId="6" fillId="4" borderId="40" xfId="3" applyNumberFormat="1" applyFont="1" applyFill="1" applyBorder="1" applyAlignment="1">
      <alignment horizontal="right" vertical="center"/>
    </xf>
    <xf numFmtId="179" fontId="6" fillId="4" borderId="41" xfId="3" applyNumberFormat="1" applyFont="1" applyFill="1" applyBorder="1" applyAlignment="1">
      <alignment horizontal="right" vertical="center"/>
    </xf>
    <xf numFmtId="49" fontId="6" fillId="4" borderId="42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6" fillId="5" borderId="43" xfId="3" applyFont="1" applyFill="1" applyBorder="1" applyAlignment="1">
      <alignment horizontal="center" vertical="center" wrapText="1"/>
    </xf>
    <xf numFmtId="0" fontId="16" fillId="7" borderId="44" xfId="3" quotePrefix="1" applyFont="1" applyFill="1" applyBorder="1" applyAlignment="1">
      <alignment horizontal="center" vertical="center" wrapText="1"/>
    </xf>
    <xf numFmtId="0" fontId="16" fillId="5" borderId="45" xfId="3" applyFont="1" applyFill="1" applyBorder="1" applyAlignment="1">
      <alignment horizontal="center" vertical="center" wrapText="1"/>
    </xf>
    <xf numFmtId="177" fontId="16" fillId="7" borderId="46" xfId="1" quotePrefix="1" applyNumberFormat="1" applyFont="1" applyFill="1" applyBorder="1" applyAlignment="1">
      <alignment horizontal="center" vertical="center" wrapText="1"/>
    </xf>
    <xf numFmtId="0" fontId="16" fillId="5" borderId="18" xfId="3" applyFont="1" applyFill="1" applyBorder="1" applyAlignment="1">
      <alignment horizontal="center" vertical="center" wrapText="1"/>
    </xf>
    <xf numFmtId="0" fontId="16" fillId="5" borderId="19" xfId="3" applyFont="1" applyFill="1" applyBorder="1" applyAlignment="1">
      <alignment horizontal="center" vertical="center" wrapText="1"/>
    </xf>
    <xf numFmtId="0" fontId="16" fillId="7" borderId="20" xfId="3" quotePrefix="1" applyFont="1" applyFill="1" applyBorder="1" applyAlignment="1">
      <alignment horizontal="center" vertical="center" wrapText="1"/>
    </xf>
    <xf numFmtId="177" fontId="16" fillId="7" borderId="47" xfId="1" quotePrefix="1" applyNumberFormat="1" applyFont="1" applyFill="1" applyBorder="1" applyAlignment="1">
      <alignment horizontal="center" vertical="center" wrapText="1"/>
    </xf>
    <xf numFmtId="0" fontId="16" fillId="5" borderId="48" xfId="3" applyFont="1" applyFill="1" applyBorder="1" applyAlignment="1">
      <alignment horizontal="center" vertical="center" wrapText="1"/>
    </xf>
    <xf numFmtId="0" fontId="16" fillId="7" borderId="47" xfId="3" quotePrefix="1" applyFont="1" applyFill="1" applyBorder="1" applyAlignment="1">
      <alignment horizontal="center" vertical="center" wrapText="1"/>
    </xf>
    <xf numFmtId="177" fontId="16" fillId="7" borderId="47" xfId="3" applyNumberFormat="1" applyFont="1" applyFill="1" applyBorder="1" applyAlignment="1">
      <alignment horizontal="center" vertical="center" wrapText="1"/>
    </xf>
    <xf numFmtId="0" fontId="16" fillId="7" borderId="47" xfId="3" applyFont="1" applyFill="1" applyBorder="1" applyAlignment="1">
      <alignment horizontal="center" vertical="center" wrapText="1"/>
    </xf>
    <xf numFmtId="0" fontId="16" fillId="7" borderId="49" xfId="3" applyFont="1" applyFill="1" applyBorder="1" applyAlignment="1">
      <alignment horizontal="center" vertical="center" wrapText="1"/>
    </xf>
    <xf numFmtId="0" fontId="16" fillId="7" borderId="49" xfId="3" quotePrefix="1" applyFont="1" applyFill="1" applyBorder="1" applyAlignment="1">
      <alignment horizontal="center" vertical="center" wrapText="1"/>
    </xf>
    <xf numFmtId="0" fontId="16" fillId="5" borderId="50" xfId="3" applyFont="1" applyFill="1" applyBorder="1" applyAlignment="1">
      <alignment horizontal="center" vertical="center" wrapText="1"/>
    </xf>
    <xf numFmtId="0" fontId="16" fillId="7" borderId="51" xfId="3" applyFont="1" applyFill="1" applyBorder="1" applyAlignment="1">
      <alignment horizontal="center" vertical="center" wrapText="1"/>
    </xf>
    <xf numFmtId="0" fontId="16" fillId="5" borderId="52" xfId="3" applyFont="1" applyFill="1" applyBorder="1" applyAlignment="1">
      <alignment horizontal="center" vertical="center" wrapText="1"/>
    </xf>
    <xf numFmtId="0" fontId="16" fillId="7" borderId="53" xfId="3" quotePrefix="1" applyFont="1" applyFill="1" applyBorder="1" applyAlignment="1">
      <alignment horizontal="center" vertical="center" wrapText="1"/>
    </xf>
    <xf numFmtId="0" fontId="16" fillId="5" borderId="54" xfId="3" applyFont="1" applyFill="1" applyBorder="1" applyAlignment="1">
      <alignment horizontal="center" vertical="center" wrapText="1"/>
    </xf>
    <xf numFmtId="0" fontId="16" fillId="7" borderId="52" xfId="3" applyFont="1" applyFill="1" applyBorder="1" applyAlignment="1">
      <alignment horizontal="center" vertical="center"/>
    </xf>
    <xf numFmtId="0" fontId="16" fillId="7" borderId="54" xfId="3" quotePrefix="1" applyFont="1" applyFill="1" applyBorder="1" applyAlignment="1">
      <alignment horizontal="center" vertical="center" wrapText="1"/>
    </xf>
    <xf numFmtId="0" fontId="16" fillId="7" borderId="55" xfId="3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7" fillId="7" borderId="62" xfId="3" applyFont="1" applyFill="1" applyBorder="1" applyAlignment="1">
      <alignment horizontal="center" vertical="center"/>
    </xf>
    <xf numFmtId="0" fontId="17" fillId="7" borderId="64" xfId="3" quotePrefix="1" applyFont="1" applyFill="1" applyBorder="1" applyAlignment="1">
      <alignment horizontal="center" vertical="center" wrapText="1"/>
    </xf>
    <xf numFmtId="0" fontId="18" fillId="7" borderId="67" xfId="3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4" fillId="0" borderId="0" xfId="0" applyFont="1">
      <alignment vertical="center"/>
    </xf>
    <xf numFmtId="177" fontId="24" fillId="0" borderId="0" xfId="0" applyNumberFormat="1" applyFont="1">
      <alignment vertical="center"/>
    </xf>
    <xf numFmtId="177" fontId="24" fillId="0" borderId="0" xfId="1" applyNumberFormat="1" applyFont="1">
      <alignment vertical="center"/>
    </xf>
    <xf numFmtId="41" fontId="24" fillId="0" borderId="0" xfId="1" applyFont="1">
      <alignment vertical="center"/>
    </xf>
    <xf numFmtId="0" fontId="13" fillId="0" borderId="0" xfId="0" applyFont="1">
      <alignment vertical="center"/>
    </xf>
    <xf numFmtId="177" fontId="6" fillId="4" borderId="68" xfId="1" applyNumberFormat="1" applyFont="1" applyFill="1" applyBorder="1" applyAlignment="1">
      <alignment vertical="center"/>
    </xf>
    <xf numFmtId="0" fontId="25" fillId="4" borderId="72" xfId="0" applyFont="1" applyFill="1" applyBorder="1" applyAlignment="1">
      <alignment vertical="center"/>
    </xf>
    <xf numFmtId="177" fontId="7" fillId="6" borderId="73" xfId="1" applyNumberFormat="1" applyFont="1" applyFill="1" applyBorder="1" applyAlignment="1">
      <alignment vertical="center"/>
    </xf>
    <xf numFmtId="0" fontId="13" fillId="6" borderId="77" xfId="0" applyFont="1" applyFill="1" applyBorder="1" applyAlignment="1">
      <alignment vertical="center"/>
    </xf>
    <xf numFmtId="177" fontId="7" fillId="0" borderId="73" xfId="1" applyNumberFormat="1" applyFont="1" applyFill="1" applyBorder="1" applyAlignment="1">
      <alignment vertical="center"/>
    </xf>
    <xf numFmtId="0" fontId="13" fillId="0" borderId="77" xfId="0" applyFont="1" applyFill="1" applyBorder="1" applyAlignment="1">
      <alignment vertical="center"/>
    </xf>
    <xf numFmtId="177" fontId="6" fillId="4" borderId="73" xfId="1" applyNumberFormat="1" applyFont="1" applyFill="1" applyBorder="1" applyAlignment="1">
      <alignment vertical="center"/>
    </xf>
    <xf numFmtId="0" fontId="25" fillId="4" borderId="77" xfId="0" applyFont="1" applyFill="1" applyBorder="1" applyAlignment="1">
      <alignment vertical="center"/>
    </xf>
    <xf numFmtId="177" fontId="7" fillId="0" borderId="73" xfId="1" applyNumberFormat="1" applyFont="1" applyBorder="1" applyAlignment="1">
      <alignment vertical="center"/>
    </xf>
    <xf numFmtId="0" fontId="13" fillId="0" borderId="77" xfId="0" quotePrefix="1" applyFont="1" applyFill="1" applyBorder="1" applyAlignment="1">
      <alignment vertical="center"/>
    </xf>
    <xf numFmtId="0" fontId="13" fillId="0" borderId="77" xfId="0" applyFont="1" applyBorder="1" applyAlignment="1">
      <alignment vertical="center"/>
    </xf>
    <xf numFmtId="0" fontId="13" fillId="0" borderId="77" xfId="0" quotePrefix="1" applyFont="1" applyBorder="1" applyAlignment="1">
      <alignment vertical="center"/>
    </xf>
    <xf numFmtId="177" fontId="7" fillId="8" borderId="73" xfId="1" applyNumberFormat="1" applyFont="1" applyFill="1" applyBorder="1" applyAlignment="1">
      <alignment vertical="center"/>
    </xf>
    <xf numFmtId="177" fontId="7" fillId="8" borderId="77" xfId="0" applyNumberFormat="1" applyFont="1" applyFill="1" applyBorder="1" applyAlignment="1">
      <alignment vertical="center"/>
    </xf>
    <xf numFmtId="0" fontId="7" fillId="2" borderId="77" xfId="0" applyFont="1" applyFill="1" applyBorder="1" applyAlignment="1">
      <alignment vertical="center"/>
    </xf>
    <xf numFmtId="0" fontId="13" fillId="2" borderId="77" xfId="0" applyFont="1" applyFill="1" applyBorder="1" applyAlignment="1">
      <alignment vertical="center"/>
    </xf>
    <xf numFmtId="177" fontId="7" fillId="2" borderId="73" xfId="1" applyNumberFormat="1" applyFont="1" applyFill="1" applyBorder="1" applyAlignment="1">
      <alignment vertical="center"/>
    </xf>
    <xf numFmtId="177" fontId="6" fillId="6" borderId="73" xfId="1" applyNumberFormat="1" applyFont="1" applyFill="1" applyBorder="1" applyAlignment="1">
      <alignment vertical="center"/>
    </xf>
    <xf numFmtId="0" fontId="25" fillId="6" borderId="77" xfId="0" applyFont="1" applyFill="1" applyBorder="1" applyAlignment="1">
      <alignment vertical="center"/>
    </xf>
    <xf numFmtId="177" fontId="27" fillId="7" borderId="78" xfId="1" applyNumberFormat="1" applyFont="1" applyFill="1" applyBorder="1" applyAlignment="1">
      <alignment horizontal="center" vertical="center"/>
    </xf>
    <xf numFmtId="177" fontId="27" fillId="7" borderId="79" xfId="1" applyNumberFormat="1" applyFont="1" applyFill="1" applyBorder="1" applyAlignment="1">
      <alignment horizontal="center" vertical="center"/>
    </xf>
    <xf numFmtId="177" fontId="27" fillId="7" borderId="80" xfId="1" applyNumberFormat="1" applyFont="1" applyFill="1" applyBorder="1" applyAlignment="1">
      <alignment horizontal="center" vertical="center"/>
    </xf>
    <xf numFmtId="177" fontId="27" fillId="7" borderId="81" xfId="1" applyNumberFormat="1" applyFont="1" applyFill="1" applyBorder="1" applyAlignment="1">
      <alignment horizontal="center" vertical="center"/>
    </xf>
    <xf numFmtId="0" fontId="27" fillId="7" borderId="82" xfId="0" applyFont="1" applyFill="1" applyBorder="1" applyAlignment="1">
      <alignment horizontal="center" vertical="center"/>
    </xf>
    <xf numFmtId="0" fontId="27" fillId="7" borderId="83" xfId="0" applyFont="1" applyFill="1" applyBorder="1" applyAlignment="1">
      <alignment horizontal="center" vertical="center"/>
    </xf>
    <xf numFmtId="177" fontId="27" fillId="7" borderId="82" xfId="1" applyNumberFormat="1" applyFont="1" applyFill="1" applyBorder="1" applyAlignment="1">
      <alignment horizontal="center" vertical="center"/>
    </xf>
    <xf numFmtId="0" fontId="27" fillId="7" borderId="84" xfId="0" applyFont="1" applyFill="1" applyBorder="1" applyAlignment="1">
      <alignment horizontal="center" vertical="center"/>
    </xf>
    <xf numFmtId="0" fontId="28" fillId="7" borderId="85" xfId="0" applyFont="1" applyFill="1" applyBorder="1" applyAlignment="1">
      <alignment vertical="center"/>
    </xf>
    <xf numFmtId="0" fontId="19" fillId="0" borderId="0" xfId="0" applyFont="1">
      <alignment vertical="center"/>
    </xf>
    <xf numFmtId="0" fontId="2" fillId="0" borderId="0" xfId="0" applyFont="1" applyFill="1">
      <alignment vertical="center"/>
    </xf>
    <xf numFmtId="0" fontId="11" fillId="0" borderId="0" xfId="0" applyFont="1">
      <alignment vertical="center"/>
    </xf>
    <xf numFmtId="0" fontId="2" fillId="0" borderId="0" xfId="0" applyFont="1">
      <alignment vertical="center"/>
    </xf>
    <xf numFmtId="176" fontId="8" fillId="5" borderId="70" xfId="2" applyNumberFormat="1" applyFont="1" applyFill="1" applyBorder="1" applyAlignment="1">
      <alignment horizontal="right" vertical="center"/>
    </xf>
    <xf numFmtId="9" fontId="8" fillId="0" borderId="69" xfId="2" applyNumberFormat="1" applyFont="1" applyFill="1" applyBorder="1" applyAlignment="1">
      <alignment horizontal="right" vertical="center"/>
    </xf>
    <xf numFmtId="179" fontId="7" fillId="2" borderId="86" xfId="3" applyNumberFormat="1" applyFont="1" applyFill="1" applyBorder="1" applyAlignment="1">
      <alignment horizontal="right" vertical="center"/>
    </xf>
    <xf numFmtId="176" fontId="8" fillId="5" borderId="69" xfId="2" applyNumberFormat="1" applyFont="1" applyFill="1" applyBorder="1" applyAlignment="1">
      <alignment horizontal="right" vertical="center"/>
    </xf>
    <xf numFmtId="177" fontId="26" fillId="0" borderId="86" xfId="3" applyNumberFormat="1" applyFont="1" applyBorder="1" applyAlignment="1">
      <alignment horizontal="right" vertical="center"/>
    </xf>
    <xf numFmtId="177" fontId="26" fillId="0" borderId="71" xfId="3" applyNumberFormat="1" applyFont="1" applyBorder="1" applyAlignment="1">
      <alignment horizontal="right" vertical="center"/>
    </xf>
    <xf numFmtId="176" fontId="8" fillId="5" borderId="87" xfId="2" applyNumberFormat="1" applyFont="1" applyFill="1" applyBorder="1" applyAlignment="1">
      <alignment horizontal="right" vertical="center"/>
    </xf>
    <xf numFmtId="9" fontId="8" fillId="0" borderId="87" xfId="2" applyNumberFormat="1" applyFont="1" applyFill="1" applyBorder="1" applyAlignment="1">
      <alignment horizontal="right" vertical="center"/>
    </xf>
    <xf numFmtId="49" fontId="26" fillId="0" borderId="88" xfId="0" applyNumberFormat="1" applyFont="1" applyFill="1" applyBorder="1" applyAlignment="1">
      <alignment vertical="center"/>
    </xf>
    <xf numFmtId="176" fontId="8" fillId="5" borderId="74" xfId="2" applyNumberFormat="1" applyFont="1" applyFill="1" applyBorder="1" applyAlignment="1">
      <alignment horizontal="right" vertical="center"/>
    </xf>
    <xf numFmtId="9" fontId="8" fillId="0" borderId="75" xfId="2" applyNumberFormat="1" applyFont="1" applyFill="1" applyBorder="1" applyAlignment="1">
      <alignment horizontal="right" vertical="center"/>
    </xf>
    <xf numFmtId="176" fontId="8" fillId="5" borderId="75" xfId="2" applyNumberFormat="1" applyFont="1" applyFill="1" applyBorder="1" applyAlignment="1">
      <alignment horizontal="right" vertical="center"/>
    </xf>
    <xf numFmtId="9" fontId="8" fillId="0" borderId="74" xfId="2" applyNumberFormat="1" applyFont="1" applyFill="1" applyBorder="1" applyAlignment="1">
      <alignment horizontal="right" vertical="center"/>
    </xf>
    <xf numFmtId="179" fontId="26" fillId="0" borderId="89" xfId="3" applyNumberFormat="1" applyFont="1" applyFill="1" applyBorder="1" applyAlignment="1">
      <alignment horizontal="right" vertical="center"/>
    </xf>
    <xf numFmtId="177" fontId="26" fillId="0" borderId="89" xfId="3" applyNumberFormat="1" applyFont="1" applyBorder="1" applyAlignment="1">
      <alignment horizontal="right" vertical="center"/>
    </xf>
    <xf numFmtId="177" fontId="26" fillId="0" borderId="76" xfId="3" applyNumberFormat="1" applyFont="1" applyBorder="1" applyAlignment="1">
      <alignment horizontal="right" vertical="center"/>
    </xf>
    <xf numFmtId="176" fontId="8" fillId="5" borderId="90" xfId="2" applyNumberFormat="1" applyFont="1" applyFill="1" applyBorder="1" applyAlignment="1">
      <alignment horizontal="right" vertical="center"/>
    </xf>
    <xf numFmtId="9" fontId="8" fillId="0" borderId="90" xfId="2" applyNumberFormat="1" applyFont="1" applyFill="1" applyBorder="1" applyAlignment="1">
      <alignment horizontal="right" vertical="center"/>
    </xf>
    <xf numFmtId="49" fontId="26" fillId="0" borderId="91" xfId="0" applyNumberFormat="1" applyFont="1" applyFill="1" applyBorder="1" applyAlignment="1">
      <alignment vertical="center"/>
    </xf>
    <xf numFmtId="177" fontId="26" fillId="0" borderId="89" xfId="3" applyNumberFormat="1" applyFont="1" applyFill="1" applyBorder="1" applyAlignment="1">
      <alignment horizontal="right" vertical="center"/>
    </xf>
    <xf numFmtId="177" fontId="26" fillId="0" borderId="76" xfId="3" applyNumberFormat="1" applyFont="1" applyFill="1" applyBorder="1" applyAlignment="1">
      <alignment horizontal="right" vertical="center"/>
    </xf>
    <xf numFmtId="179" fontId="7" fillId="2" borderId="89" xfId="3" applyNumberFormat="1" applyFont="1" applyFill="1" applyBorder="1" applyAlignment="1">
      <alignment horizontal="right" vertical="center"/>
    </xf>
    <xf numFmtId="176" fontId="8" fillId="3" borderId="75" xfId="2" applyNumberFormat="1" applyFont="1" applyFill="1" applyBorder="1" applyAlignment="1">
      <alignment horizontal="right" vertical="center"/>
    </xf>
    <xf numFmtId="9" fontId="8" fillId="4" borderId="74" xfId="2" applyNumberFormat="1" applyFont="1" applyFill="1" applyBorder="1" applyAlignment="1">
      <alignment horizontal="right" vertical="center"/>
    </xf>
    <xf numFmtId="177" fontId="6" fillId="4" borderId="89" xfId="3" applyNumberFormat="1" applyFont="1" applyFill="1" applyBorder="1" applyAlignment="1">
      <alignment horizontal="right" vertical="center"/>
    </xf>
    <xf numFmtId="176" fontId="8" fillId="3" borderId="74" xfId="2" applyNumberFormat="1" applyFont="1" applyFill="1" applyBorder="1" applyAlignment="1">
      <alignment horizontal="right" vertical="center"/>
    </xf>
    <xf numFmtId="177" fontId="6" fillId="4" borderId="76" xfId="3" applyNumberFormat="1" applyFont="1" applyFill="1" applyBorder="1" applyAlignment="1">
      <alignment horizontal="right" vertical="center"/>
    </xf>
    <xf numFmtId="176" fontId="8" fillId="3" borderId="90" xfId="2" applyNumberFormat="1" applyFont="1" applyFill="1" applyBorder="1" applyAlignment="1">
      <alignment horizontal="right" vertical="center"/>
    </xf>
    <xf numFmtId="9" fontId="8" fillId="4" borderId="90" xfId="2" applyNumberFormat="1" applyFont="1" applyFill="1" applyBorder="1" applyAlignment="1">
      <alignment horizontal="right" vertical="center"/>
    </xf>
    <xf numFmtId="0" fontId="6" fillId="4" borderId="91" xfId="3" applyFont="1" applyFill="1" applyBorder="1" applyAlignment="1">
      <alignment vertical="center"/>
    </xf>
    <xf numFmtId="176" fontId="8" fillId="5" borderId="92" xfId="2" applyNumberFormat="1" applyFont="1" applyFill="1" applyBorder="1" applyAlignment="1">
      <alignment horizontal="right" vertical="center"/>
    </xf>
    <xf numFmtId="9" fontId="8" fillId="0" borderId="93" xfId="2" applyNumberFormat="1" applyFont="1" applyFill="1" applyBorder="1" applyAlignment="1">
      <alignment horizontal="right" vertical="center"/>
    </xf>
    <xf numFmtId="176" fontId="8" fillId="5" borderId="94" xfId="2" applyNumberFormat="1" applyFont="1" applyFill="1" applyBorder="1" applyAlignment="1">
      <alignment horizontal="right" vertical="center"/>
    </xf>
    <xf numFmtId="9" fontId="8" fillId="0" borderId="92" xfId="2" applyNumberFormat="1" applyFont="1" applyFill="1" applyBorder="1" applyAlignment="1">
      <alignment horizontal="right" vertical="center"/>
    </xf>
    <xf numFmtId="177" fontId="29" fillId="0" borderId="95" xfId="3" applyNumberFormat="1" applyFont="1" applyFill="1" applyBorder="1" applyAlignment="1">
      <alignment horizontal="right" vertical="center"/>
    </xf>
    <xf numFmtId="177" fontId="29" fillId="0" borderId="94" xfId="3" applyNumberFormat="1" applyFont="1" applyFill="1" applyBorder="1" applyAlignment="1">
      <alignment horizontal="right" vertical="center"/>
    </xf>
    <xf numFmtId="176" fontId="8" fillId="5" borderId="96" xfId="2" applyNumberFormat="1" applyFont="1" applyFill="1" applyBorder="1" applyAlignment="1">
      <alignment horizontal="right" vertical="center"/>
    </xf>
    <xf numFmtId="9" fontId="8" fillId="0" borderId="97" xfId="2" applyNumberFormat="1" applyFont="1" applyFill="1" applyBorder="1" applyAlignment="1">
      <alignment horizontal="right" vertical="center"/>
    </xf>
    <xf numFmtId="177" fontId="29" fillId="0" borderId="98" xfId="3" applyNumberFormat="1" applyFont="1" applyFill="1" applyBorder="1" applyAlignment="1">
      <alignment horizontal="right" vertical="center"/>
    </xf>
    <xf numFmtId="176" fontId="8" fillId="5" borderId="99" xfId="2" applyNumberFormat="1" applyFont="1" applyFill="1" applyBorder="1" applyAlignment="1">
      <alignment horizontal="right" vertical="center"/>
    </xf>
    <xf numFmtId="9" fontId="8" fillId="0" borderId="94" xfId="2" applyNumberFormat="1" applyFont="1" applyFill="1" applyBorder="1" applyAlignment="1">
      <alignment horizontal="right" vertical="center"/>
    </xf>
    <xf numFmtId="9" fontId="8" fillId="0" borderId="100" xfId="2" applyNumberFormat="1" applyFont="1" applyFill="1" applyBorder="1" applyAlignment="1">
      <alignment horizontal="right" vertical="center"/>
    </xf>
    <xf numFmtId="0" fontId="29" fillId="0" borderId="95" xfId="3" applyFont="1" applyFill="1" applyBorder="1" applyAlignment="1">
      <alignment vertical="center"/>
    </xf>
    <xf numFmtId="0" fontId="30" fillId="0" borderId="0" xfId="0" applyFont="1" applyFill="1" applyBorder="1">
      <alignment vertical="center"/>
    </xf>
    <xf numFmtId="0" fontId="16" fillId="5" borderId="101" xfId="3" applyFont="1" applyFill="1" applyBorder="1" applyAlignment="1">
      <alignment horizontal="center" vertical="center" wrapText="1"/>
    </xf>
    <xf numFmtId="0" fontId="16" fillId="0" borderId="102" xfId="3" applyFont="1" applyFill="1" applyBorder="1" applyAlignment="1">
      <alignment horizontal="center" vertical="center" wrapText="1"/>
    </xf>
    <xf numFmtId="0" fontId="31" fillId="7" borderId="103" xfId="3" applyFont="1" applyFill="1" applyBorder="1" applyAlignment="1">
      <alignment horizontal="center" vertical="center" wrapText="1"/>
    </xf>
    <xf numFmtId="0" fontId="16" fillId="5" borderId="104" xfId="3" applyFont="1" applyFill="1" applyBorder="1" applyAlignment="1">
      <alignment horizontal="center" vertical="center" wrapText="1"/>
    </xf>
    <xf numFmtId="0" fontId="16" fillId="5" borderId="105" xfId="3" applyFont="1" applyFill="1" applyBorder="1" applyAlignment="1">
      <alignment horizontal="center" vertical="center" wrapText="1"/>
    </xf>
    <xf numFmtId="0" fontId="16" fillId="0" borderId="106" xfId="3" applyFont="1" applyFill="1" applyBorder="1" applyAlignment="1">
      <alignment horizontal="center" vertical="center" wrapText="1"/>
    </xf>
    <xf numFmtId="0" fontId="16" fillId="5" borderId="107" xfId="3" applyFont="1" applyFill="1" applyBorder="1" applyAlignment="1">
      <alignment horizontal="center" vertical="center" wrapText="1"/>
    </xf>
    <xf numFmtId="0" fontId="16" fillId="5" borderId="108" xfId="3" applyFont="1" applyFill="1" applyBorder="1" applyAlignment="1">
      <alignment horizontal="center" vertical="center" wrapText="1"/>
    </xf>
    <xf numFmtId="0" fontId="16" fillId="0" borderId="109" xfId="3" applyFont="1" applyFill="1" applyBorder="1" applyAlignment="1">
      <alignment horizontal="center" vertical="center" wrapText="1"/>
    </xf>
    <xf numFmtId="0" fontId="31" fillId="7" borderId="110" xfId="3" applyFont="1" applyFill="1" applyBorder="1" applyAlignment="1">
      <alignment horizontal="center" vertical="center" wrapText="1"/>
    </xf>
    <xf numFmtId="0" fontId="16" fillId="5" borderId="111" xfId="3" applyFont="1" applyFill="1" applyBorder="1" applyAlignment="1">
      <alignment horizontal="center" vertical="center" wrapText="1"/>
    </xf>
    <xf numFmtId="0" fontId="16" fillId="5" borderId="0" xfId="3" applyFont="1" applyFill="1" applyBorder="1" applyAlignment="1">
      <alignment horizontal="center" vertical="center" wrapText="1"/>
    </xf>
    <xf numFmtId="0" fontId="16" fillId="0" borderId="112" xfId="3" applyFont="1" applyFill="1" applyBorder="1" applyAlignment="1">
      <alignment horizontal="center" vertical="center" wrapText="1"/>
    </xf>
    <xf numFmtId="0" fontId="16" fillId="5" borderId="113" xfId="3" applyFont="1" applyFill="1" applyBorder="1" applyAlignment="1">
      <alignment horizontal="center" vertical="center" wrapText="1"/>
    </xf>
    <xf numFmtId="0" fontId="16" fillId="0" borderId="114" xfId="3" applyFont="1" applyFill="1" applyBorder="1" applyAlignment="1">
      <alignment horizontal="center" vertical="center" wrapText="1"/>
    </xf>
    <xf numFmtId="0" fontId="31" fillId="7" borderId="115" xfId="3" applyFont="1" applyFill="1" applyBorder="1" applyAlignment="1">
      <alignment horizontal="center" vertical="center" wrapText="1"/>
    </xf>
    <xf numFmtId="0" fontId="16" fillId="0" borderId="116" xfId="3" applyFont="1" applyFill="1" applyBorder="1" applyAlignment="1">
      <alignment horizontal="center" vertical="center" wrapText="1"/>
    </xf>
    <xf numFmtId="0" fontId="31" fillId="7" borderId="117" xfId="3" applyFont="1" applyFill="1" applyBorder="1" applyAlignment="1">
      <alignment vertical="center"/>
    </xf>
    <xf numFmtId="0" fontId="11" fillId="0" borderId="0" xfId="0" applyFont="1" applyFill="1" applyBorder="1">
      <alignment vertical="center"/>
    </xf>
    <xf numFmtId="0" fontId="18" fillId="7" borderId="60" xfId="3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12" fillId="0" borderId="0" xfId="3" applyFont="1" applyAlignment="1">
      <alignment vertical="center"/>
    </xf>
    <xf numFmtId="0" fontId="19" fillId="0" borderId="0" xfId="3" applyFont="1" applyAlignment="1">
      <alignment vertical="center"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177" fontId="35" fillId="10" borderId="128" xfId="3" applyNumberFormat="1" applyFont="1" applyFill="1" applyBorder="1" applyAlignment="1">
      <alignment horizontal="right" vertical="center"/>
    </xf>
    <xf numFmtId="177" fontId="35" fillId="10" borderId="129" xfId="3" applyNumberFormat="1" applyFont="1" applyFill="1" applyBorder="1" applyAlignment="1">
      <alignment horizontal="right" vertical="center"/>
    </xf>
    <xf numFmtId="176" fontId="34" fillId="9" borderId="130" xfId="2" applyNumberFormat="1" applyFont="1" applyFill="1" applyBorder="1" applyAlignment="1">
      <alignment horizontal="right" vertical="center"/>
    </xf>
    <xf numFmtId="176" fontId="34" fillId="9" borderId="131" xfId="2" applyNumberFormat="1" applyFont="1" applyFill="1" applyBorder="1" applyAlignment="1">
      <alignment horizontal="right" vertical="center"/>
    </xf>
    <xf numFmtId="176" fontId="36" fillId="9" borderId="132" xfId="2" applyNumberFormat="1" applyFont="1" applyFill="1" applyBorder="1" applyAlignment="1">
      <alignment horizontal="right" vertical="center"/>
    </xf>
    <xf numFmtId="176" fontId="36" fillId="9" borderId="133" xfId="2" applyNumberFormat="1" applyFont="1" applyFill="1" applyBorder="1" applyAlignment="1">
      <alignment horizontal="right" vertical="center"/>
    </xf>
    <xf numFmtId="177" fontId="37" fillId="10" borderId="134" xfId="3" applyNumberFormat="1" applyFont="1" applyFill="1" applyBorder="1" applyAlignment="1">
      <alignment horizontal="right" vertical="center"/>
    </xf>
    <xf numFmtId="176" fontId="36" fillId="9" borderId="135" xfId="2" applyNumberFormat="1" applyFont="1" applyFill="1" applyBorder="1" applyAlignment="1">
      <alignment horizontal="right" vertical="center"/>
    </xf>
    <xf numFmtId="9" fontId="36" fillId="9" borderId="132" xfId="2" applyFont="1" applyFill="1" applyBorder="1" applyAlignment="1">
      <alignment horizontal="right" vertical="center"/>
    </xf>
    <xf numFmtId="176" fontId="34" fillId="9" borderId="135" xfId="2" applyNumberFormat="1" applyFont="1" applyFill="1" applyBorder="1" applyAlignment="1">
      <alignment horizontal="right" vertical="center"/>
    </xf>
    <xf numFmtId="176" fontId="34" fillId="9" borderId="133" xfId="2" applyNumberFormat="1" applyFont="1" applyFill="1" applyBorder="1" applyAlignment="1">
      <alignment horizontal="right" vertical="center"/>
    </xf>
    <xf numFmtId="177" fontId="35" fillId="10" borderId="134" xfId="3" applyNumberFormat="1" applyFont="1" applyFill="1" applyBorder="1" applyAlignment="1">
      <alignment horizontal="right" vertical="center"/>
    </xf>
    <xf numFmtId="176" fontId="34" fillId="9" borderId="132" xfId="2" applyNumberFormat="1" applyFont="1" applyFill="1" applyBorder="1" applyAlignment="1">
      <alignment horizontal="right" vertical="center"/>
    </xf>
    <xf numFmtId="177" fontId="35" fillId="10" borderId="136" xfId="3" applyNumberFormat="1" applyFont="1" applyFill="1" applyBorder="1" applyAlignment="1">
      <alignment horizontal="right" vertical="center"/>
    </xf>
    <xf numFmtId="9" fontId="34" fillId="9" borderId="135" xfId="2" applyFont="1" applyFill="1" applyBorder="1" applyAlignment="1">
      <alignment horizontal="right" vertical="center"/>
    </xf>
    <xf numFmtId="9" fontId="34" fillId="9" borderId="137" xfId="2" applyFont="1" applyFill="1" applyBorder="1" applyAlignment="1">
      <alignment horizontal="right" vertical="center"/>
    </xf>
    <xf numFmtId="177" fontId="35" fillId="10" borderId="138" xfId="3" applyNumberFormat="1" applyFont="1" applyFill="1" applyBorder="1" applyAlignment="1">
      <alignment horizontal="right" vertical="center"/>
    </xf>
    <xf numFmtId="176" fontId="34" fillId="9" borderId="137" xfId="2" applyNumberFormat="1" applyFont="1" applyFill="1" applyBorder="1" applyAlignment="1">
      <alignment horizontal="right" vertical="center"/>
    </xf>
    <xf numFmtId="0" fontId="37" fillId="10" borderId="138" xfId="3" applyFont="1" applyFill="1" applyBorder="1" applyAlignment="1">
      <alignment vertical="center" wrapText="1"/>
    </xf>
    <xf numFmtId="176" fontId="34" fillId="9" borderId="139" xfId="2" applyNumberFormat="1" applyFont="1" applyFill="1" applyBorder="1" applyAlignment="1">
      <alignment horizontal="right" vertical="center"/>
    </xf>
    <xf numFmtId="177" fontId="35" fillId="10" borderId="140" xfId="3" applyNumberFormat="1" applyFont="1" applyFill="1" applyBorder="1" applyAlignment="1">
      <alignment horizontal="right" vertical="center"/>
    </xf>
    <xf numFmtId="176" fontId="34" fillId="9" borderId="141" xfId="2" applyNumberFormat="1" applyFont="1" applyFill="1" applyBorder="1" applyAlignment="1">
      <alignment horizontal="right" vertical="center"/>
    </xf>
    <xf numFmtId="177" fontId="35" fillId="10" borderId="142" xfId="3" applyNumberFormat="1" applyFont="1" applyFill="1" applyBorder="1" applyAlignment="1">
      <alignment horizontal="right" vertical="center"/>
    </xf>
    <xf numFmtId="176" fontId="34" fillId="9" borderId="143" xfId="2" applyNumberFormat="1" applyFont="1" applyFill="1" applyBorder="1" applyAlignment="1">
      <alignment horizontal="right" vertical="center"/>
    </xf>
    <xf numFmtId="176" fontId="36" fillId="9" borderId="141" xfId="2" applyNumberFormat="1" applyFont="1" applyFill="1" applyBorder="1" applyAlignment="1">
      <alignment horizontal="right" vertical="center"/>
    </xf>
    <xf numFmtId="176" fontId="36" fillId="9" borderId="139" xfId="2" applyNumberFormat="1" applyFont="1" applyFill="1" applyBorder="1" applyAlignment="1">
      <alignment horizontal="right" vertical="center"/>
    </xf>
    <xf numFmtId="177" fontId="37" fillId="10" borderId="144" xfId="3" applyNumberFormat="1" applyFont="1" applyFill="1" applyBorder="1" applyAlignment="1">
      <alignment horizontal="right" vertical="center"/>
    </xf>
    <xf numFmtId="176" fontId="36" fillId="9" borderId="145" xfId="2" applyNumberFormat="1" applyFont="1" applyFill="1" applyBorder="1" applyAlignment="1">
      <alignment horizontal="right" vertical="center"/>
    </xf>
    <xf numFmtId="9" fontId="36" fillId="9" borderId="141" xfId="2" applyFont="1" applyFill="1" applyBorder="1" applyAlignment="1">
      <alignment horizontal="right" vertical="center"/>
    </xf>
    <xf numFmtId="177" fontId="37" fillId="10" borderId="146" xfId="3" applyNumberFormat="1" applyFont="1" applyFill="1" applyBorder="1" applyAlignment="1">
      <alignment horizontal="right" vertical="center"/>
    </xf>
    <xf numFmtId="176" fontId="34" fillId="9" borderId="145" xfId="2" applyNumberFormat="1" applyFont="1" applyFill="1" applyBorder="1" applyAlignment="1">
      <alignment horizontal="right" vertical="center"/>
    </xf>
    <xf numFmtId="177" fontId="35" fillId="10" borderId="144" xfId="3" applyNumberFormat="1" applyFont="1" applyFill="1" applyBorder="1" applyAlignment="1">
      <alignment horizontal="right" vertical="center"/>
    </xf>
    <xf numFmtId="177" fontId="35" fillId="10" borderId="147" xfId="3" applyNumberFormat="1" applyFont="1" applyFill="1" applyBorder="1" applyAlignment="1">
      <alignment horizontal="right" vertical="center"/>
    </xf>
    <xf numFmtId="177" fontId="35" fillId="10" borderId="148" xfId="3" applyNumberFormat="1" applyFont="1" applyFill="1" applyBorder="1" applyAlignment="1">
      <alignment horizontal="right" vertical="center"/>
    </xf>
    <xf numFmtId="9" fontId="34" fillId="9" borderId="145" xfId="2" applyFont="1" applyFill="1" applyBorder="1" applyAlignment="1">
      <alignment horizontal="right" vertical="center"/>
    </xf>
    <xf numFmtId="180" fontId="35" fillId="10" borderId="149" xfId="3" applyNumberFormat="1" applyFont="1" applyFill="1" applyBorder="1" applyAlignment="1">
      <alignment horizontal="right" vertical="center"/>
    </xf>
    <xf numFmtId="180" fontId="35" fillId="10" borderId="148" xfId="3" applyNumberFormat="1" applyFont="1" applyFill="1" applyBorder="1" applyAlignment="1">
      <alignment horizontal="right" vertical="center"/>
    </xf>
    <xf numFmtId="176" fontId="34" fillId="9" borderId="150" xfId="2" applyNumberFormat="1" applyFont="1" applyFill="1" applyBorder="1" applyAlignment="1">
      <alignment horizontal="right" vertical="center"/>
    </xf>
    <xf numFmtId="177" fontId="35" fillId="10" borderId="151" xfId="3" applyNumberFormat="1" applyFont="1" applyFill="1" applyBorder="1" applyAlignment="1">
      <alignment horizontal="right" vertical="center"/>
    </xf>
    <xf numFmtId="0" fontId="37" fillId="10" borderId="152" xfId="3" applyFont="1" applyFill="1" applyBorder="1" applyAlignment="1">
      <alignment vertical="center" wrapText="1"/>
    </xf>
    <xf numFmtId="176" fontId="34" fillId="9" borderId="153" xfId="2" applyNumberFormat="1" applyFont="1" applyFill="1" applyBorder="1" applyAlignment="1">
      <alignment horizontal="right" vertical="center"/>
    </xf>
    <xf numFmtId="176" fontId="36" fillId="9" borderId="154" xfId="2" applyNumberFormat="1" applyFont="1" applyFill="1" applyBorder="1" applyAlignment="1">
      <alignment horizontal="right" vertical="center"/>
    </xf>
    <xf numFmtId="177" fontId="37" fillId="10" borderId="148" xfId="3" applyNumberFormat="1" applyFont="1" applyFill="1" applyBorder="1" applyAlignment="1">
      <alignment horizontal="right" vertical="center"/>
    </xf>
    <xf numFmtId="176" fontId="36" fillId="9" borderId="155" xfId="2" applyNumberFormat="1" applyFont="1" applyFill="1" applyBorder="1" applyAlignment="1">
      <alignment horizontal="right" vertical="center"/>
    </xf>
    <xf numFmtId="176" fontId="34" fillId="9" borderId="155" xfId="2" applyNumberFormat="1" applyFont="1" applyFill="1" applyBorder="1" applyAlignment="1">
      <alignment horizontal="right" vertical="center"/>
    </xf>
    <xf numFmtId="176" fontId="34" fillId="9" borderId="154" xfId="2" applyNumberFormat="1" applyFont="1" applyFill="1" applyBorder="1" applyAlignment="1">
      <alignment horizontal="right" vertical="center"/>
    </xf>
    <xf numFmtId="180" fontId="39" fillId="0" borderId="140" xfId="3" applyNumberFormat="1" applyFont="1" applyFill="1" applyBorder="1" applyAlignment="1">
      <alignment horizontal="right" vertical="center"/>
    </xf>
    <xf numFmtId="180" fontId="39" fillId="0" borderId="142" xfId="3" applyNumberFormat="1" applyFont="1" applyFill="1" applyBorder="1" applyAlignment="1">
      <alignment horizontal="right" vertical="center"/>
    </xf>
    <xf numFmtId="180" fontId="9" fillId="0" borderId="148" xfId="3" applyNumberFormat="1" applyFont="1" applyFill="1" applyBorder="1" applyAlignment="1">
      <alignment horizontal="right" vertical="center"/>
    </xf>
    <xf numFmtId="180" fontId="9" fillId="0" borderId="149" xfId="3" applyNumberFormat="1" applyFont="1" applyFill="1" applyBorder="1" applyAlignment="1">
      <alignment horizontal="right" vertical="center"/>
    </xf>
    <xf numFmtId="180" fontId="39" fillId="0" borderId="148" xfId="3" applyNumberFormat="1" applyFont="1" applyFill="1" applyBorder="1" applyAlignment="1">
      <alignment horizontal="right" vertical="center"/>
    </xf>
    <xf numFmtId="180" fontId="39" fillId="0" borderId="147" xfId="3" applyNumberFormat="1" applyFont="1" applyFill="1" applyBorder="1" applyAlignment="1">
      <alignment horizontal="right" vertical="center"/>
    </xf>
    <xf numFmtId="180" fontId="39" fillId="0" borderId="149" xfId="3" applyNumberFormat="1" applyFont="1" applyFill="1" applyBorder="1" applyAlignment="1">
      <alignment horizontal="right" vertical="center"/>
    </xf>
    <xf numFmtId="177" fontId="39" fillId="0" borderId="148" xfId="3" applyNumberFormat="1" applyFont="1" applyFill="1" applyBorder="1" applyAlignment="1">
      <alignment horizontal="right" vertical="center"/>
    </xf>
    <xf numFmtId="180" fontId="39" fillId="0" borderId="156" xfId="3" applyNumberFormat="1" applyFont="1" applyFill="1" applyBorder="1" applyAlignment="1">
      <alignment horizontal="right" vertical="center"/>
    </xf>
    <xf numFmtId="177" fontId="39" fillId="0" borderId="147" xfId="3" applyNumberFormat="1" applyFont="1" applyFill="1" applyBorder="1" applyAlignment="1">
      <alignment horizontal="right" vertical="center"/>
    </xf>
    <xf numFmtId="177" fontId="39" fillId="0" borderId="151" xfId="3" applyNumberFormat="1" applyFont="1" applyFill="1" applyBorder="1" applyAlignment="1">
      <alignment horizontal="right" vertical="center"/>
    </xf>
    <xf numFmtId="41" fontId="39" fillId="0" borderId="152" xfId="1" applyFont="1" applyFill="1" applyBorder="1" applyAlignment="1">
      <alignment vertical="center"/>
    </xf>
    <xf numFmtId="0" fontId="37" fillId="10" borderId="152" xfId="3" applyFont="1" applyFill="1" applyBorder="1" applyAlignment="1">
      <alignment vertical="center"/>
    </xf>
    <xf numFmtId="180" fontId="39" fillId="0" borderId="152" xfId="3" applyNumberFormat="1" applyFont="1" applyFill="1" applyBorder="1" applyAlignment="1">
      <alignment horizontal="right" vertical="center"/>
    </xf>
    <xf numFmtId="49" fontId="39" fillId="0" borderId="152" xfId="0" applyNumberFormat="1" applyFont="1" applyFill="1" applyBorder="1" applyAlignment="1">
      <alignment vertical="center"/>
    </xf>
    <xf numFmtId="177" fontId="37" fillId="10" borderId="157" xfId="3" applyNumberFormat="1" applyFont="1" applyFill="1" applyBorder="1" applyAlignment="1">
      <alignment horizontal="right" vertical="center"/>
    </xf>
    <xf numFmtId="177" fontId="37" fillId="10" borderId="158" xfId="3" applyNumberFormat="1" applyFont="1" applyFill="1" applyBorder="1" applyAlignment="1">
      <alignment horizontal="right" vertical="center"/>
    </xf>
    <xf numFmtId="177" fontId="37" fillId="10" borderId="159" xfId="3" applyNumberFormat="1" applyFont="1" applyFill="1" applyBorder="1" applyAlignment="1">
      <alignment horizontal="right" vertical="center"/>
    </xf>
    <xf numFmtId="177" fontId="37" fillId="10" borderId="160" xfId="3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9" fontId="34" fillId="9" borderId="141" xfId="2" applyFont="1" applyFill="1" applyBorder="1" applyAlignment="1">
      <alignment horizontal="right" vertical="center"/>
    </xf>
    <xf numFmtId="180" fontId="39" fillId="0" borderId="144" xfId="3" applyNumberFormat="1" applyFont="1" applyFill="1" applyBorder="1" applyAlignment="1">
      <alignment horizontal="right" vertical="center"/>
    </xf>
    <xf numFmtId="0" fontId="40" fillId="0" borderId="0" xfId="0" applyFont="1" applyFill="1" applyBorder="1" applyAlignment="1">
      <alignment vertical="center"/>
    </xf>
    <xf numFmtId="180" fontId="35" fillId="10" borderId="157" xfId="3" applyNumberFormat="1" applyFont="1" applyFill="1" applyBorder="1" applyAlignment="1">
      <alignment horizontal="right" vertical="center"/>
    </xf>
    <xf numFmtId="180" fontId="35" fillId="10" borderId="158" xfId="3" applyNumberFormat="1" applyFont="1" applyFill="1" applyBorder="1" applyAlignment="1">
      <alignment horizontal="right" vertical="center"/>
    </xf>
    <xf numFmtId="180" fontId="35" fillId="10" borderId="144" xfId="3" applyNumberFormat="1" applyFont="1" applyFill="1" applyBorder="1" applyAlignment="1">
      <alignment horizontal="right" vertical="center"/>
    </xf>
    <xf numFmtId="180" fontId="35" fillId="10" borderId="146" xfId="3" applyNumberFormat="1" applyFont="1" applyFill="1" applyBorder="1" applyAlignment="1">
      <alignment horizontal="right" vertical="center"/>
    </xf>
    <xf numFmtId="177" fontId="35" fillId="10" borderId="156" xfId="3" applyNumberFormat="1" applyFont="1" applyFill="1" applyBorder="1" applyAlignment="1">
      <alignment horizontal="right" vertical="center"/>
    </xf>
    <xf numFmtId="180" fontId="35" fillId="10" borderId="152" xfId="3" applyNumberFormat="1" applyFont="1" applyFill="1" applyBorder="1" applyAlignment="1">
      <alignment horizontal="right" vertical="center"/>
    </xf>
    <xf numFmtId="177" fontId="35" fillId="10" borderId="152" xfId="3" applyNumberFormat="1" applyFont="1" applyFill="1" applyBorder="1" applyAlignment="1">
      <alignment horizontal="right" vertical="center"/>
    </xf>
    <xf numFmtId="0" fontId="41" fillId="0" borderId="0" xfId="0" applyFont="1" applyFill="1" applyBorder="1" applyAlignment="1">
      <alignment vertical="center"/>
    </xf>
    <xf numFmtId="180" fontId="35" fillId="10" borderId="140" xfId="3" applyNumberFormat="1" applyFont="1" applyFill="1" applyBorder="1" applyAlignment="1">
      <alignment horizontal="right" vertical="center"/>
    </xf>
    <xf numFmtId="180" fontId="35" fillId="10" borderId="142" xfId="3" applyNumberFormat="1" applyFont="1" applyFill="1" applyBorder="1" applyAlignment="1">
      <alignment horizontal="right" vertical="center"/>
    </xf>
    <xf numFmtId="180" fontId="35" fillId="10" borderId="147" xfId="3" applyNumberFormat="1" applyFont="1" applyFill="1" applyBorder="1" applyAlignment="1">
      <alignment horizontal="right" vertical="center"/>
    </xf>
    <xf numFmtId="180" fontId="35" fillId="10" borderId="156" xfId="3" applyNumberFormat="1" applyFont="1" applyFill="1" applyBorder="1" applyAlignment="1">
      <alignment horizontal="right" vertical="center"/>
    </xf>
    <xf numFmtId="49" fontId="35" fillId="10" borderId="161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3" fillId="9" borderId="162" xfId="3" applyFont="1" applyFill="1" applyBorder="1" applyAlignment="1">
      <alignment horizontal="center" vertical="center" wrapText="1"/>
    </xf>
    <xf numFmtId="0" fontId="44" fillId="11" borderId="163" xfId="3" quotePrefix="1" applyFont="1" applyFill="1" applyBorder="1" applyAlignment="1">
      <alignment horizontal="center" vertical="center" wrapText="1"/>
    </xf>
    <xf numFmtId="0" fontId="43" fillId="9" borderId="164" xfId="3" applyFont="1" applyFill="1" applyBorder="1" applyAlignment="1">
      <alignment horizontal="center" vertical="center" wrapText="1"/>
    </xf>
    <xf numFmtId="0" fontId="44" fillId="11" borderId="165" xfId="3" quotePrefix="1" applyFont="1" applyFill="1" applyBorder="1" applyAlignment="1">
      <alignment horizontal="center" vertical="center" wrapText="1"/>
    </xf>
    <xf numFmtId="0" fontId="43" fillId="9" borderId="166" xfId="3" applyFont="1" applyFill="1" applyBorder="1" applyAlignment="1">
      <alignment horizontal="center" vertical="center" wrapText="1"/>
    </xf>
    <xf numFmtId="0" fontId="44" fillId="11" borderId="167" xfId="3" quotePrefix="1" applyFont="1" applyFill="1" applyBorder="1" applyAlignment="1">
      <alignment horizontal="center" vertical="center" wrapText="1"/>
    </xf>
    <xf numFmtId="0" fontId="43" fillId="9" borderId="168" xfId="3" applyFont="1" applyFill="1" applyBorder="1" applyAlignment="1">
      <alignment horizontal="center" vertical="center" wrapText="1"/>
    </xf>
    <xf numFmtId="0" fontId="43" fillId="9" borderId="169" xfId="3" applyFont="1" applyFill="1" applyBorder="1" applyAlignment="1">
      <alignment horizontal="center" vertical="center" wrapText="1"/>
    </xf>
    <xf numFmtId="0" fontId="44" fillId="11" borderId="170" xfId="3" applyFont="1" applyFill="1" applyBorder="1" applyAlignment="1">
      <alignment horizontal="center" vertical="center" wrapText="1"/>
    </xf>
    <xf numFmtId="0" fontId="44" fillId="11" borderId="169" xfId="3" quotePrefix="1" applyFont="1" applyFill="1" applyBorder="1" applyAlignment="1">
      <alignment horizontal="center" vertical="center" wrapText="1"/>
    </xf>
    <xf numFmtId="0" fontId="43" fillId="9" borderId="171" xfId="3" applyFont="1" applyFill="1" applyBorder="1" applyAlignment="1">
      <alignment horizontal="center" vertical="center" wrapText="1"/>
    </xf>
    <xf numFmtId="0" fontId="44" fillId="11" borderId="169" xfId="3" applyFont="1" applyFill="1" applyBorder="1" applyAlignment="1">
      <alignment horizontal="center" vertical="center"/>
    </xf>
    <xf numFmtId="0" fontId="43" fillId="9" borderId="172" xfId="3" applyFont="1" applyFill="1" applyBorder="1" applyAlignment="1">
      <alignment horizontal="center" vertical="center" wrapText="1"/>
    </xf>
    <xf numFmtId="0" fontId="44" fillId="11" borderId="172" xfId="3" quotePrefix="1" applyFont="1" applyFill="1" applyBorder="1" applyAlignment="1">
      <alignment horizontal="center" vertical="center" wrapText="1"/>
    </xf>
    <xf numFmtId="0" fontId="44" fillId="11" borderId="173" xfId="3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11" borderId="62" xfId="3" applyFont="1" applyFill="1" applyBorder="1" applyAlignment="1">
      <alignment horizontal="center" vertical="center"/>
    </xf>
    <xf numFmtId="0" fontId="46" fillId="11" borderId="64" xfId="3" quotePrefix="1" applyFont="1" applyFill="1" applyBorder="1" applyAlignment="1">
      <alignment horizontal="center" vertical="center" wrapText="1"/>
    </xf>
    <xf numFmtId="0" fontId="47" fillId="11" borderId="67" xfId="3" applyFont="1" applyFill="1" applyBorder="1" applyAlignment="1">
      <alignment horizontal="left" vertical="center"/>
    </xf>
    <xf numFmtId="41" fontId="32" fillId="0" borderId="0" xfId="1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41" fontId="49" fillId="0" borderId="0" xfId="1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49" fillId="0" borderId="62" xfId="0" applyFont="1" applyFill="1" applyBorder="1" applyAlignment="1">
      <alignment vertical="center"/>
    </xf>
    <xf numFmtId="177" fontId="35" fillId="10" borderId="176" xfId="1" applyNumberFormat="1" applyFont="1" applyFill="1" applyBorder="1" applyAlignment="1">
      <alignment vertical="center"/>
    </xf>
    <xf numFmtId="177" fontId="35" fillId="10" borderId="177" xfId="0" applyNumberFormat="1" applyFont="1" applyFill="1" applyBorder="1" applyAlignment="1">
      <alignment vertical="center"/>
    </xf>
    <xf numFmtId="177" fontId="35" fillId="10" borderId="178" xfId="0" applyNumberFormat="1" applyFont="1" applyFill="1" applyBorder="1" applyAlignment="1">
      <alignment vertical="center"/>
    </xf>
    <xf numFmtId="177" fontId="35" fillId="10" borderId="179" xfId="0" applyNumberFormat="1" applyFont="1" applyFill="1" applyBorder="1" applyAlignment="1">
      <alignment vertical="center"/>
    </xf>
    <xf numFmtId="177" fontId="35" fillId="10" borderId="180" xfId="0" applyNumberFormat="1" applyFont="1" applyFill="1" applyBorder="1" applyAlignment="1">
      <alignment vertical="center"/>
    </xf>
    <xf numFmtId="0" fontId="35" fillId="10" borderId="181" xfId="0" applyFont="1" applyFill="1" applyBorder="1" applyAlignment="1">
      <alignment vertical="center"/>
    </xf>
    <xf numFmtId="177" fontId="39" fillId="0" borderId="182" xfId="1" applyNumberFormat="1" applyFont="1" applyFill="1" applyBorder="1" applyAlignment="1">
      <alignment vertical="center"/>
    </xf>
    <xf numFmtId="177" fontId="39" fillId="0" borderId="183" xfId="0" applyNumberFormat="1" applyFont="1" applyFill="1" applyBorder="1" applyAlignment="1">
      <alignment vertical="center"/>
    </xf>
    <xf numFmtId="177" fontId="39" fillId="0" borderId="184" xfId="0" applyNumberFormat="1" applyFont="1" applyFill="1" applyBorder="1" applyAlignment="1">
      <alignment vertical="center"/>
    </xf>
    <xf numFmtId="177" fontId="39" fillId="0" borderId="185" xfId="0" applyNumberFormat="1" applyFont="1" applyFill="1" applyBorder="1" applyAlignment="1">
      <alignment vertical="center"/>
    </xf>
    <xf numFmtId="0" fontId="39" fillId="0" borderId="186" xfId="0" applyFont="1" applyFill="1" applyBorder="1" applyAlignment="1">
      <alignment vertical="center"/>
    </xf>
    <xf numFmtId="177" fontId="35" fillId="10" borderId="182" xfId="1" applyNumberFormat="1" applyFont="1" applyFill="1" applyBorder="1" applyAlignment="1">
      <alignment vertical="center"/>
    </xf>
    <xf numFmtId="177" fontId="35" fillId="10" borderId="183" xfId="0" applyNumberFormat="1" applyFont="1" applyFill="1" applyBorder="1" applyAlignment="1">
      <alignment vertical="center"/>
    </xf>
    <xf numFmtId="177" fontId="35" fillId="10" borderId="184" xfId="0" applyNumberFormat="1" applyFont="1" applyFill="1" applyBorder="1" applyAlignment="1">
      <alignment vertical="center"/>
    </xf>
    <xf numFmtId="177" fontId="35" fillId="10" borderId="185" xfId="0" applyNumberFormat="1" applyFont="1" applyFill="1" applyBorder="1" applyAlignment="1">
      <alignment vertical="center"/>
    </xf>
    <xf numFmtId="0" fontId="35" fillId="10" borderId="186" xfId="0" applyFont="1" applyFill="1" applyBorder="1" applyAlignment="1">
      <alignment vertical="center"/>
    </xf>
    <xf numFmtId="177" fontId="39" fillId="0" borderId="182" xfId="1" quotePrefix="1" applyNumberFormat="1" applyFont="1" applyFill="1" applyBorder="1" applyAlignment="1">
      <alignment vertical="center"/>
    </xf>
    <xf numFmtId="177" fontId="39" fillId="0" borderId="183" xfId="0" quotePrefix="1" applyNumberFormat="1" applyFont="1" applyFill="1" applyBorder="1" applyAlignment="1">
      <alignment vertical="center"/>
    </xf>
    <xf numFmtId="177" fontId="39" fillId="0" borderId="184" xfId="0" quotePrefix="1" applyNumberFormat="1" applyFont="1" applyFill="1" applyBorder="1" applyAlignment="1">
      <alignment vertical="center"/>
    </xf>
    <xf numFmtId="177" fontId="39" fillId="0" borderId="185" xfId="0" quotePrefix="1" applyNumberFormat="1" applyFont="1" applyFill="1" applyBorder="1" applyAlignment="1">
      <alignment vertical="center"/>
    </xf>
    <xf numFmtId="0" fontId="39" fillId="0" borderId="186" xfId="0" quotePrefix="1" applyFont="1" applyFill="1" applyBorder="1" applyAlignment="1">
      <alignment vertical="center"/>
    </xf>
    <xf numFmtId="177" fontId="39" fillId="12" borderId="182" xfId="1" applyNumberFormat="1" applyFont="1" applyFill="1" applyBorder="1" applyAlignment="1">
      <alignment vertical="center"/>
    </xf>
    <xf numFmtId="177" fontId="39" fillId="12" borderId="183" xfId="0" applyNumberFormat="1" applyFont="1" applyFill="1" applyBorder="1" applyAlignment="1">
      <alignment vertical="center"/>
    </xf>
    <xf numFmtId="177" fontId="39" fillId="12" borderId="184" xfId="0" applyNumberFormat="1" applyFont="1" applyFill="1" applyBorder="1" applyAlignment="1">
      <alignment vertical="center"/>
    </xf>
    <xf numFmtId="177" fontId="39" fillId="12" borderId="185" xfId="0" applyNumberFormat="1" applyFont="1" applyFill="1" applyBorder="1" applyAlignment="1">
      <alignment vertical="center"/>
    </xf>
    <xf numFmtId="0" fontId="39" fillId="12" borderId="186" xfId="0" applyFont="1" applyFill="1" applyBorder="1" applyAlignment="1">
      <alignment vertical="center"/>
    </xf>
    <xf numFmtId="177" fontId="9" fillId="13" borderId="182" xfId="1" applyNumberFormat="1" applyFont="1" applyFill="1" applyBorder="1" applyAlignment="1">
      <alignment vertical="center"/>
    </xf>
    <xf numFmtId="177" fontId="9" fillId="13" borderId="183" xfId="0" applyNumberFormat="1" applyFont="1" applyFill="1" applyBorder="1" applyAlignment="1">
      <alignment vertical="center"/>
    </xf>
    <xf numFmtId="177" fontId="9" fillId="13" borderId="184" xfId="0" applyNumberFormat="1" applyFont="1" applyFill="1" applyBorder="1" applyAlignment="1">
      <alignment vertical="center"/>
    </xf>
    <xf numFmtId="177" fontId="9" fillId="13" borderId="185" xfId="0" applyNumberFormat="1" applyFont="1" applyFill="1" applyBorder="1" applyAlignment="1">
      <alignment vertical="center"/>
    </xf>
    <xf numFmtId="177" fontId="9" fillId="13" borderId="186" xfId="0" applyNumberFormat="1" applyFont="1" applyFill="1" applyBorder="1" applyAlignment="1">
      <alignment vertical="center"/>
    </xf>
    <xf numFmtId="177" fontId="9" fillId="14" borderId="182" xfId="1" applyNumberFormat="1" applyFont="1" applyFill="1" applyBorder="1" applyAlignment="1">
      <alignment vertical="center"/>
    </xf>
    <xf numFmtId="177" fontId="9" fillId="14" borderId="183" xfId="0" applyNumberFormat="1" applyFont="1" applyFill="1" applyBorder="1" applyAlignment="1">
      <alignment vertical="center"/>
    </xf>
    <xf numFmtId="177" fontId="9" fillId="14" borderId="184" xfId="0" applyNumberFormat="1" applyFont="1" applyFill="1" applyBorder="1" applyAlignment="1">
      <alignment vertical="center"/>
    </xf>
    <xf numFmtId="177" fontId="9" fillId="14" borderId="185" xfId="0" applyNumberFormat="1" applyFont="1" applyFill="1" applyBorder="1" applyAlignment="1">
      <alignment vertical="center"/>
    </xf>
    <xf numFmtId="0" fontId="9" fillId="14" borderId="186" xfId="0" applyFont="1" applyFill="1" applyBorder="1" applyAlignment="1">
      <alignment vertical="center"/>
    </xf>
    <xf numFmtId="177" fontId="39" fillId="14" borderId="182" xfId="1" applyNumberFormat="1" applyFont="1" applyFill="1" applyBorder="1" applyAlignment="1">
      <alignment vertical="center"/>
    </xf>
    <xf numFmtId="177" fontId="39" fillId="14" borderId="183" xfId="0" applyNumberFormat="1" applyFont="1" applyFill="1" applyBorder="1" applyAlignment="1">
      <alignment vertical="center"/>
    </xf>
    <xf numFmtId="177" fontId="39" fillId="14" borderId="184" xfId="0" applyNumberFormat="1" applyFont="1" applyFill="1" applyBorder="1" applyAlignment="1">
      <alignment vertical="center"/>
    </xf>
    <xf numFmtId="177" fontId="39" fillId="14" borderId="185" xfId="0" applyNumberFormat="1" applyFont="1" applyFill="1" applyBorder="1" applyAlignment="1">
      <alignment vertical="center"/>
    </xf>
    <xf numFmtId="0" fontId="39" fillId="14" borderId="186" xfId="0" applyFont="1" applyFill="1" applyBorder="1" applyAlignment="1">
      <alignment vertical="center"/>
    </xf>
    <xf numFmtId="177" fontId="50" fillId="14" borderId="182" xfId="1" applyNumberFormat="1" applyFont="1" applyFill="1" applyBorder="1" applyAlignment="1">
      <alignment vertical="center"/>
    </xf>
    <xf numFmtId="177" fontId="35" fillId="12" borderId="182" xfId="1" applyNumberFormat="1" applyFont="1" applyFill="1" applyBorder="1" applyAlignment="1">
      <alignment vertical="center"/>
    </xf>
    <xf numFmtId="177" fontId="35" fillId="12" borderId="183" xfId="0" applyNumberFormat="1" applyFont="1" applyFill="1" applyBorder="1" applyAlignment="1">
      <alignment vertical="center"/>
    </xf>
    <xf numFmtId="177" fontId="35" fillId="12" borderId="184" xfId="0" applyNumberFormat="1" applyFont="1" applyFill="1" applyBorder="1" applyAlignment="1">
      <alignment vertical="center"/>
    </xf>
    <xf numFmtId="177" fontId="35" fillId="12" borderId="185" xfId="0" applyNumberFormat="1" applyFont="1" applyFill="1" applyBorder="1" applyAlignment="1">
      <alignment vertical="center"/>
    </xf>
    <xf numFmtId="0" fontId="35" fillId="12" borderId="186" xfId="0" applyFont="1" applyFill="1" applyBorder="1" applyAlignment="1">
      <alignment vertical="center"/>
    </xf>
    <xf numFmtId="41" fontId="46" fillId="11" borderId="188" xfId="1" applyFont="1" applyFill="1" applyBorder="1" applyAlignment="1">
      <alignment horizontal="center" vertical="center"/>
    </xf>
    <xf numFmtId="0" fontId="46" fillId="11" borderId="67" xfId="3" quotePrefix="1" applyFont="1" applyFill="1" applyBorder="1" applyAlignment="1">
      <alignment horizontal="center" vertical="center" wrapText="1"/>
    </xf>
    <xf numFmtId="0" fontId="46" fillId="11" borderId="189" xfId="0" applyFont="1" applyFill="1" applyBorder="1" applyAlignment="1">
      <alignment horizontal="center" vertical="center"/>
    </xf>
    <xf numFmtId="0" fontId="47" fillId="11" borderId="190" xfId="0" applyFont="1" applyFill="1" applyBorder="1" applyAlignment="1">
      <alignment vertical="center"/>
    </xf>
    <xf numFmtId="0" fontId="49" fillId="0" borderId="9" xfId="0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31" fillId="7" borderId="193" xfId="3" applyFont="1" applyFill="1" applyBorder="1" applyAlignment="1">
      <alignment horizontal="center" vertical="center" wrapText="1"/>
    </xf>
    <xf numFmtId="0" fontId="16" fillId="5" borderId="194" xfId="3" applyFont="1" applyFill="1" applyBorder="1" applyAlignment="1">
      <alignment horizontal="center" vertical="center" wrapText="1"/>
    </xf>
    <xf numFmtId="176" fontId="8" fillId="5" borderId="195" xfId="2" applyNumberFormat="1" applyFont="1" applyFill="1" applyBorder="1" applyAlignment="1">
      <alignment horizontal="right" vertical="center"/>
    </xf>
    <xf numFmtId="176" fontId="8" fillId="3" borderId="196" xfId="2" applyNumberFormat="1" applyFont="1" applyFill="1" applyBorder="1" applyAlignment="1">
      <alignment horizontal="right" vertical="center"/>
    </xf>
    <xf numFmtId="176" fontId="8" fillId="5" borderId="196" xfId="2" applyNumberFormat="1" applyFont="1" applyFill="1" applyBorder="1" applyAlignment="1">
      <alignment horizontal="right" vertical="center"/>
    </xf>
    <xf numFmtId="177" fontId="26" fillId="0" borderId="197" xfId="3" applyNumberFormat="1" applyFont="1" applyBorder="1" applyAlignment="1">
      <alignment horizontal="right" vertical="center"/>
    </xf>
    <xf numFmtId="176" fontId="8" fillId="5" borderId="198" xfId="2" applyNumberFormat="1" applyFont="1" applyFill="1" applyBorder="1" applyAlignment="1">
      <alignment horizontal="right" vertical="center"/>
    </xf>
    <xf numFmtId="177" fontId="26" fillId="0" borderId="199" xfId="3" applyNumberFormat="1" applyFont="1" applyBorder="1" applyAlignment="1">
      <alignment horizontal="right" vertical="center"/>
    </xf>
    <xf numFmtId="9" fontId="8" fillId="0" borderId="200" xfId="2" applyNumberFormat="1" applyFont="1" applyFill="1" applyBorder="1" applyAlignment="1">
      <alignment horizontal="right" vertical="center"/>
    </xf>
    <xf numFmtId="176" fontId="8" fillId="5" borderId="201" xfId="2" applyNumberFormat="1" applyFont="1" applyFill="1" applyBorder="1" applyAlignment="1">
      <alignment horizontal="right" vertical="center"/>
    </xf>
    <xf numFmtId="0" fontId="2" fillId="0" borderId="9" xfId="0" applyFont="1" applyFill="1" applyBorder="1">
      <alignment vertical="center"/>
    </xf>
    <xf numFmtId="176" fontId="34" fillId="9" borderId="206" xfId="2" applyNumberFormat="1" applyFont="1" applyFill="1" applyBorder="1" applyAlignment="1">
      <alignment horizontal="right" vertical="center"/>
    </xf>
    <xf numFmtId="9" fontId="11" fillId="0" borderId="0" xfId="0" applyNumberFormat="1" applyFont="1" applyFill="1" applyBorder="1" applyAlignment="1">
      <alignment horizontal="center" vertical="center"/>
    </xf>
    <xf numFmtId="177" fontId="39" fillId="2" borderId="182" xfId="1" applyNumberFormat="1" applyFont="1" applyFill="1" applyBorder="1" applyAlignment="1">
      <alignment vertical="center"/>
    </xf>
    <xf numFmtId="177" fontId="7" fillId="2" borderId="30" xfId="1" applyNumberFormat="1" applyFont="1" applyFill="1" applyBorder="1" applyAlignment="1">
      <alignment vertical="center"/>
    </xf>
    <xf numFmtId="177" fontId="26" fillId="0" borderId="207" xfId="3" applyNumberFormat="1" applyFont="1" applyBorder="1" applyAlignment="1">
      <alignment horizontal="right" vertical="center"/>
    </xf>
    <xf numFmtId="177" fontId="6" fillId="4" borderId="208" xfId="1" applyNumberFormat="1" applyFont="1" applyFill="1" applyBorder="1" applyAlignment="1">
      <alignment horizontal="right" vertical="center"/>
    </xf>
    <xf numFmtId="177" fontId="2" fillId="0" borderId="0" xfId="0" applyNumberFormat="1" applyFont="1" applyFill="1">
      <alignment vertical="center"/>
    </xf>
    <xf numFmtId="10" fontId="2" fillId="0" borderId="0" xfId="2" applyNumberFormat="1" applyFont="1" applyFill="1">
      <alignment vertical="center"/>
    </xf>
    <xf numFmtId="0" fontId="46" fillId="11" borderId="63" xfId="3" quotePrefix="1" applyFont="1" applyFill="1" applyBorder="1" applyAlignment="1">
      <alignment horizontal="center" vertical="center" wrapText="1"/>
    </xf>
    <xf numFmtId="0" fontId="46" fillId="11" borderId="62" xfId="3" quotePrefix="1" applyFont="1" applyFill="1" applyBorder="1" applyAlignment="1">
      <alignment horizontal="center" vertical="center" wrapText="1"/>
    </xf>
    <xf numFmtId="0" fontId="13" fillId="2" borderId="77" xfId="0" quotePrefix="1" applyFont="1" applyFill="1" applyBorder="1" applyAlignment="1">
      <alignment vertical="center"/>
    </xf>
    <xf numFmtId="0" fontId="27" fillId="7" borderId="209" xfId="0" applyFont="1" applyFill="1" applyBorder="1" applyAlignment="1">
      <alignment horizontal="center" vertical="center"/>
    </xf>
    <xf numFmtId="0" fontId="27" fillId="7" borderId="210" xfId="0" applyFont="1" applyFill="1" applyBorder="1" applyAlignment="1">
      <alignment horizontal="center" vertical="center"/>
    </xf>
    <xf numFmtId="0" fontId="27" fillId="7" borderId="211" xfId="0" applyFont="1" applyFill="1" applyBorder="1" applyAlignment="1">
      <alignment horizontal="center" vertical="center"/>
    </xf>
    <xf numFmtId="177" fontId="27" fillId="7" borderId="212" xfId="1" applyNumberFormat="1" applyFont="1" applyFill="1" applyBorder="1" applyAlignment="1">
      <alignment horizontal="center" vertical="center"/>
    </xf>
    <xf numFmtId="0" fontId="25" fillId="0" borderId="0" xfId="0" applyFont="1">
      <alignment vertical="center"/>
    </xf>
    <xf numFmtId="181" fontId="46" fillId="11" borderId="213" xfId="0" applyNumberFormat="1" applyFont="1" applyFill="1" applyBorder="1" applyAlignment="1">
      <alignment horizontal="center" vertical="center"/>
    </xf>
    <xf numFmtId="181" fontId="46" fillId="11" borderId="214" xfId="0" applyNumberFormat="1" applyFont="1" applyFill="1" applyBorder="1" applyAlignment="1">
      <alignment horizontal="center" vertical="center"/>
    </xf>
    <xf numFmtId="181" fontId="46" fillId="11" borderId="215" xfId="0" applyNumberFormat="1" applyFont="1" applyFill="1" applyBorder="1" applyAlignment="1">
      <alignment horizontal="center" vertical="center"/>
    </xf>
    <xf numFmtId="41" fontId="46" fillId="11" borderId="169" xfId="1" applyFont="1" applyFill="1" applyBorder="1" applyAlignment="1">
      <alignment horizontal="center" vertical="center"/>
    </xf>
    <xf numFmtId="181" fontId="35" fillId="10" borderId="216" xfId="0" applyNumberFormat="1" applyFont="1" applyFill="1" applyBorder="1" applyAlignment="1">
      <alignment vertical="center"/>
    </xf>
    <xf numFmtId="181" fontId="35" fillId="10" borderId="217" xfId="0" applyNumberFormat="1" applyFont="1" applyFill="1" applyBorder="1" applyAlignment="1">
      <alignment vertical="center"/>
    </xf>
    <xf numFmtId="181" fontId="35" fillId="10" borderId="218" xfId="0" applyNumberFormat="1" applyFont="1" applyFill="1" applyBorder="1" applyAlignment="1">
      <alignment vertical="center"/>
    </xf>
    <xf numFmtId="177" fontId="35" fillId="10" borderId="219" xfId="0" applyNumberFormat="1" applyFont="1" applyFill="1" applyBorder="1" applyAlignment="1">
      <alignment vertical="center"/>
    </xf>
    <xf numFmtId="177" fontId="35" fillId="10" borderId="183" xfId="1" applyNumberFormat="1" applyFont="1" applyFill="1" applyBorder="1" applyAlignment="1">
      <alignment vertical="center"/>
    </xf>
    <xf numFmtId="181" fontId="35" fillId="12" borderId="216" xfId="0" applyNumberFormat="1" applyFont="1" applyFill="1" applyBorder="1" applyAlignment="1">
      <alignment vertical="center"/>
    </xf>
    <xf numFmtId="181" fontId="35" fillId="12" borderId="217" xfId="0" applyNumberFormat="1" applyFont="1" applyFill="1" applyBorder="1" applyAlignment="1">
      <alignment vertical="center"/>
    </xf>
    <xf numFmtId="181" fontId="35" fillId="12" borderId="218" xfId="0" applyNumberFormat="1" applyFont="1" applyFill="1" applyBorder="1" applyAlignment="1">
      <alignment vertical="center"/>
    </xf>
    <xf numFmtId="177" fontId="35" fillId="12" borderId="219" xfId="0" applyNumberFormat="1" applyFont="1" applyFill="1" applyBorder="1" applyAlignment="1">
      <alignment vertical="center"/>
    </xf>
    <xf numFmtId="177" fontId="35" fillId="12" borderId="183" xfId="1" applyNumberFormat="1" applyFont="1" applyFill="1" applyBorder="1" applyAlignment="1">
      <alignment vertical="center"/>
    </xf>
    <xf numFmtId="181" fontId="9" fillId="13" borderId="216" xfId="0" applyNumberFormat="1" applyFont="1" applyFill="1" applyBorder="1" applyAlignment="1">
      <alignment vertical="center"/>
    </xf>
    <xf numFmtId="181" fontId="9" fillId="13" borderId="217" xfId="0" applyNumberFormat="1" applyFont="1" applyFill="1" applyBorder="1" applyAlignment="1">
      <alignment vertical="center"/>
    </xf>
    <xf numFmtId="181" fontId="9" fillId="13" borderId="218" xfId="0" applyNumberFormat="1" applyFont="1" applyFill="1" applyBorder="1" applyAlignment="1">
      <alignment vertical="center"/>
    </xf>
    <xf numFmtId="177" fontId="9" fillId="13" borderId="219" xfId="0" applyNumberFormat="1" applyFont="1" applyFill="1" applyBorder="1" applyAlignment="1">
      <alignment vertical="center"/>
    </xf>
    <xf numFmtId="177" fontId="9" fillId="13" borderId="183" xfId="1" applyNumberFormat="1" applyFont="1" applyFill="1" applyBorder="1" applyAlignment="1">
      <alignment vertical="center"/>
    </xf>
    <xf numFmtId="182" fontId="39" fillId="14" borderId="216" xfId="0" applyNumberFormat="1" applyFont="1" applyFill="1" applyBorder="1" applyAlignment="1">
      <alignment vertical="center"/>
    </xf>
    <xf numFmtId="182" fontId="39" fillId="14" borderId="217" xfId="0" applyNumberFormat="1" applyFont="1" applyFill="1" applyBorder="1" applyAlignment="1">
      <alignment vertical="center"/>
    </xf>
    <xf numFmtId="182" fontId="39" fillId="14" borderId="218" xfId="0" applyNumberFormat="1" applyFont="1" applyFill="1" applyBorder="1" applyAlignment="1">
      <alignment vertical="center"/>
    </xf>
    <xf numFmtId="177" fontId="39" fillId="14" borderId="219" xfId="0" applyNumberFormat="1" applyFont="1" applyFill="1" applyBorder="1" applyAlignment="1">
      <alignment vertical="center"/>
    </xf>
    <xf numFmtId="177" fontId="39" fillId="14" borderId="183" xfId="1" applyNumberFormat="1" applyFont="1" applyFill="1" applyBorder="1" applyAlignment="1">
      <alignment vertical="center"/>
    </xf>
    <xf numFmtId="181" fontId="39" fillId="0" borderId="220" xfId="0" applyNumberFormat="1" applyFont="1" applyFill="1" applyBorder="1" applyAlignment="1">
      <alignment vertical="center"/>
    </xf>
    <xf numFmtId="181" fontId="39" fillId="0" borderId="217" xfId="0" applyNumberFormat="1" applyFont="1" applyFill="1" applyBorder="1" applyAlignment="1">
      <alignment vertical="center"/>
    </xf>
    <xf numFmtId="181" fontId="39" fillId="0" borderId="218" xfId="0" applyNumberFormat="1" applyFont="1" applyFill="1" applyBorder="1" applyAlignment="1">
      <alignment vertical="center"/>
    </xf>
    <xf numFmtId="177" fontId="39" fillId="0" borderId="219" xfId="0" applyNumberFormat="1" applyFont="1" applyFill="1" applyBorder="1" applyAlignment="1">
      <alignment vertical="center"/>
    </xf>
    <xf numFmtId="177" fontId="39" fillId="0" borderId="183" xfId="1" applyNumberFormat="1" applyFont="1" applyFill="1" applyBorder="1" applyAlignment="1">
      <alignment vertical="center"/>
    </xf>
    <xf numFmtId="181" fontId="9" fillId="13" borderId="221" xfId="0" applyNumberFormat="1" applyFont="1" applyFill="1" applyBorder="1" applyAlignment="1">
      <alignment vertical="center"/>
    </xf>
    <xf numFmtId="181" fontId="39" fillId="0" borderId="216" xfId="0" applyNumberFormat="1" applyFont="1" applyFill="1" applyBorder="1" applyAlignment="1">
      <alignment vertical="center"/>
    </xf>
    <xf numFmtId="182" fontId="39" fillId="0" borderId="217" xfId="0" applyNumberFormat="1" applyFont="1" applyFill="1" applyBorder="1" applyAlignment="1">
      <alignment vertical="center"/>
    </xf>
    <xf numFmtId="177" fontId="9" fillId="13" borderId="222" xfId="1" applyNumberFormat="1" applyFont="1" applyFill="1" applyBorder="1" applyAlignment="1">
      <alignment vertical="center"/>
    </xf>
    <xf numFmtId="182" fontId="39" fillId="15" borderId="218" xfId="0" applyNumberFormat="1" applyFont="1" applyFill="1" applyBorder="1" applyAlignment="1">
      <alignment vertical="center"/>
    </xf>
    <xf numFmtId="181" fontId="39" fillId="14" borderId="216" xfId="0" applyNumberFormat="1" applyFont="1" applyFill="1" applyBorder="1" applyAlignment="1">
      <alignment vertical="center"/>
    </xf>
    <xf numFmtId="181" fontId="39" fillId="14" borderId="217" xfId="0" applyNumberFormat="1" applyFont="1" applyFill="1" applyBorder="1" applyAlignment="1">
      <alignment vertical="center"/>
    </xf>
    <xf numFmtId="181" fontId="39" fillId="15" borderId="218" xfId="0" applyNumberFormat="1" applyFont="1" applyFill="1" applyBorder="1" applyAlignment="1">
      <alignment vertical="center"/>
    </xf>
    <xf numFmtId="181" fontId="9" fillId="13" borderId="223" xfId="0" applyNumberFormat="1" applyFont="1" applyFill="1" applyBorder="1" applyAlignment="1">
      <alignment vertical="center"/>
    </xf>
    <xf numFmtId="181" fontId="9" fillId="13" borderId="224" xfId="0" applyNumberFormat="1" applyFont="1" applyFill="1" applyBorder="1" applyAlignment="1">
      <alignment vertical="center"/>
    </xf>
    <xf numFmtId="181" fontId="9" fillId="13" borderId="225" xfId="0" applyNumberFormat="1" applyFont="1" applyFill="1" applyBorder="1" applyAlignment="1">
      <alignment vertical="center"/>
    </xf>
    <xf numFmtId="181" fontId="9" fillId="14" borderId="216" xfId="0" applyNumberFormat="1" applyFont="1" applyFill="1" applyBorder="1" applyAlignment="1">
      <alignment vertical="center"/>
    </xf>
    <xf numFmtId="181" fontId="9" fillId="14" borderId="217" xfId="0" applyNumberFormat="1" applyFont="1" applyFill="1" applyBorder="1" applyAlignment="1">
      <alignment vertical="center"/>
    </xf>
    <xf numFmtId="181" fontId="9" fillId="14" borderId="218" xfId="0" applyNumberFormat="1" applyFont="1" applyFill="1" applyBorder="1" applyAlignment="1">
      <alignment vertical="center"/>
    </xf>
    <xf numFmtId="177" fontId="9" fillId="14" borderId="219" xfId="0" applyNumberFormat="1" applyFont="1" applyFill="1" applyBorder="1" applyAlignment="1">
      <alignment vertical="center"/>
    </xf>
    <xf numFmtId="177" fontId="9" fillId="14" borderId="183" xfId="1" applyNumberFormat="1" applyFont="1" applyFill="1" applyBorder="1" applyAlignment="1">
      <alignment vertical="center"/>
    </xf>
    <xf numFmtId="181" fontId="39" fillId="14" borderId="218" xfId="0" applyNumberFormat="1" applyFont="1" applyFill="1" applyBorder="1" applyAlignment="1">
      <alignment vertical="center"/>
    </xf>
    <xf numFmtId="182" fontId="9" fillId="13" borderId="216" xfId="0" applyNumberFormat="1" applyFont="1" applyFill="1" applyBorder="1" applyAlignment="1">
      <alignment vertical="center"/>
    </xf>
    <xf numFmtId="182" fontId="9" fillId="13" borderId="217" xfId="0" applyNumberFormat="1" applyFont="1" applyFill="1" applyBorder="1" applyAlignment="1">
      <alignment vertical="center"/>
    </xf>
    <xf numFmtId="182" fontId="9" fillId="13" borderId="218" xfId="0" applyNumberFormat="1" applyFont="1" applyFill="1" applyBorder="1" applyAlignment="1">
      <alignment vertical="center"/>
    </xf>
    <xf numFmtId="181" fontId="39" fillId="12" borderId="216" xfId="0" applyNumberFormat="1" applyFont="1" applyFill="1" applyBorder="1" applyAlignment="1">
      <alignment vertical="center"/>
    </xf>
    <xf numFmtId="181" fontId="39" fillId="12" borderId="217" xfId="0" applyNumberFormat="1" applyFont="1" applyFill="1" applyBorder="1" applyAlignment="1">
      <alignment vertical="center"/>
    </xf>
    <xf numFmtId="181" fontId="39" fillId="12" borderId="218" xfId="0" applyNumberFormat="1" applyFont="1" applyFill="1" applyBorder="1" applyAlignment="1">
      <alignment vertical="center"/>
    </xf>
    <xf numFmtId="177" fontId="39" fillId="12" borderId="219" xfId="0" applyNumberFormat="1" applyFont="1" applyFill="1" applyBorder="1" applyAlignment="1">
      <alignment vertical="center"/>
    </xf>
    <xf numFmtId="177" fontId="39" fillId="12" borderId="183" xfId="1" applyNumberFormat="1" applyFont="1" applyFill="1" applyBorder="1" applyAlignment="1">
      <alignment vertical="center"/>
    </xf>
    <xf numFmtId="182" fontId="39" fillId="0" borderId="216" xfId="0" applyNumberFormat="1" applyFont="1" applyFill="1" applyBorder="1" applyAlignment="1">
      <alignment vertical="center"/>
    </xf>
    <xf numFmtId="182" fontId="39" fillId="0" borderId="218" xfId="0" applyNumberFormat="1" applyFont="1" applyFill="1" applyBorder="1" applyAlignment="1">
      <alignment vertical="center"/>
    </xf>
    <xf numFmtId="182" fontId="39" fillId="0" borderId="216" xfId="0" quotePrefix="1" applyNumberFormat="1" applyFont="1" applyFill="1" applyBorder="1" applyAlignment="1">
      <alignment vertical="center"/>
    </xf>
    <xf numFmtId="182" fontId="39" fillId="0" borderId="217" xfId="0" quotePrefix="1" applyNumberFormat="1" applyFont="1" applyFill="1" applyBorder="1" applyAlignment="1">
      <alignment vertical="center"/>
    </xf>
    <xf numFmtId="182" fontId="39" fillId="0" borderId="218" xfId="0" quotePrefix="1" applyNumberFormat="1" applyFont="1" applyFill="1" applyBorder="1" applyAlignment="1">
      <alignment vertical="center"/>
    </xf>
    <xf numFmtId="177" fontId="39" fillId="0" borderId="219" xfId="0" quotePrefix="1" applyNumberFormat="1" applyFont="1" applyFill="1" applyBorder="1" applyAlignment="1">
      <alignment vertical="center"/>
    </xf>
    <xf numFmtId="177" fontId="39" fillId="0" borderId="183" xfId="1" quotePrefix="1" applyNumberFormat="1" applyFont="1" applyFill="1" applyBorder="1" applyAlignment="1">
      <alignment vertical="center"/>
    </xf>
    <xf numFmtId="182" fontId="39" fillId="12" borderId="217" xfId="0" applyNumberFormat="1" applyFont="1" applyFill="1" applyBorder="1" applyAlignment="1">
      <alignment vertical="center"/>
    </xf>
    <xf numFmtId="182" fontId="39" fillId="12" borderId="218" xfId="0" applyNumberFormat="1" applyFont="1" applyFill="1" applyBorder="1" applyAlignment="1">
      <alignment vertical="center"/>
    </xf>
    <xf numFmtId="181" fontId="35" fillId="10" borderId="226" xfId="0" applyNumberFormat="1" applyFont="1" applyFill="1" applyBorder="1" applyAlignment="1">
      <alignment vertical="center"/>
    </xf>
    <xf numFmtId="181" fontId="35" fillId="10" borderId="227" xfId="0" applyNumberFormat="1" applyFont="1" applyFill="1" applyBorder="1" applyAlignment="1">
      <alignment vertical="center"/>
    </xf>
    <xf numFmtId="181" fontId="35" fillId="10" borderId="228" xfId="0" applyNumberFormat="1" applyFont="1" applyFill="1" applyBorder="1" applyAlignment="1">
      <alignment vertical="center"/>
    </xf>
    <xf numFmtId="177" fontId="35" fillId="10" borderId="229" xfId="0" applyNumberFormat="1" applyFont="1" applyFill="1" applyBorder="1" applyAlignment="1">
      <alignment vertical="center"/>
    </xf>
    <xf numFmtId="177" fontId="35" fillId="10" borderId="230" xfId="1" applyNumberFormat="1" applyFont="1" applyFill="1" applyBorder="1" applyAlignment="1">
      <alignment vertical="center"/>
    </xf>
    <xf numFmtId="177" fontId="26" fillId="0" borderId="197" xfId="5" applyNumberFormat="1" applyFont="1" applyBorder="1" applyAlignment="1">
      <alignment horizontal="right" vertical="center"/>
    </xf>
    <xf numFmtId="177" fontId="26" fillId="0" borderId="231" xfId="3" applyNumberFormat="1" applyFont="1" applyBorder="1" applyAlignment="1">
      <alignment horizontal="right" vertical="center"/>
    </xf>
    <xf numFmtId="177" fontId="6" fillId="4" borderId="232" xfId="1" applyNumberFormat="1" applyFont="1" applyFill="1" applyBorder="1" applyAlignment="1">
      <alignment horizontal="right" vertical="center"/>
    </xf>
    <xf numFmtId="177" fontId="27" fillId="7" borderId="233" xfId="1" applyNumberFormat="1" applyFont="1" applyFill="1" applyBorder="1" applyAlignment="1">
      <alignment horizontal="center" vertical="center"/>
    </xf>
    <xf numFmtId="176" fontId="8" fillId="5" borderId="200" xfId="2" applyNumberFormat="1" applyFont="1" applyFill="1" applyBorder="1" applyAlignment="1">
      <alignment horizontal="right" vertical="center"/>
    </xf>
    <xf numFmtId="0" fontId="31" fillId="7" borderId="234" xfId="3" applyFont="1" applyFill="1" applyBorder="1" applyAlignment="1">
      <alignment horizontal="center" vertical="center" wrapText="1"/>
    </xf>
    <xf numFmtId="177" fontId="29" fillId="0" borderId="235" xfId="3" applyNumberFormat="1" applyFont="1" applyFill="1" applyBorder="1" applyAlignment="1">
      <alignment horizontal="right" vertical="center"/>
    </xf>
    <xf numFmtId="177" fontId="6" fillId="4" borderId="197" xfId="3" applyNumberFormat="1" applyFont="1" applyFill="1" applyBorder="1" applyAlignment="1">
      <alignment horizontal="right" vertical="center"/>
    </xf>
    <xf numFmtId="180" fontId="39" fillId="2" borderId="148" xfId="3" applyNumberFormat="1" applyFont="1" applyFill="1" applyBorder="1" applyAlignment="1">
      <alignment horizontal="right" vertical="center"/>
    </xf>
    <xf numFmtId="41" fontId="46" fillId="11" borderId="236" xfId="1" applyFont="1" applyFill="1" applyBorder="1" applyAlignment="1">
      <alignment horizontal="center" vertical="center"/>
    </xf>
    <xf numFmtId="177" fontId="35" fillId="10" borderId="237" xfId="1" applyNumberFormat="1" applyFont="1" applyFill="1" applyBorder="1" applyAlignment="1">
      <alignment vertical="center"/>
    </xf>
    <xf numFmtId="177" fontId="35" fillId="12" borderId="237" xfId="1" applyNumberFormat="1" applyFont="1" applyFill="1" applyBorder="1" applyAlignment="1">
      <alignment vertical="center"/>
    </xf>
    <xf numFmtId="177" fontId="9" fillId="13" borderId="237" xfId="1" applyNumberFormat="1" applyFont="1" applyFill="1" applyBorder="1" applyAlignment="1">
      <alignment vertical="center"/>
    </xf>
    <xf numFmtId="177" fontId="39" fillId="14" borderId="237" xfId="1" applyNumberFormat="1" applyFont="1" applyFill="1" applyBorder="1" applyAlignment="1">
      <alignment vertical="center"/>
    </xf>
    <xf numFmtId="177" fontId="39" fillId="0" borderId="237" xfId="1" applyNumberFormat="1" applyFont="1" applyFill="1" applyBorder="1" applyAlignment="1">
      <alignment vertical="center"/>
    </xf>
    <xf numFmtId="177" fontId="50" fillId="14" borderId="237" xfId="1" applyNumberFormat="1" applyFont="1" applyFill="1" applyBorder="1" applyAlignment="1">
      <alignment vertical="center"/>
    </xf>
    <xf numFmtId="177" fontId="9" fillId="14" borderId="237" xfId="1" applyNumberFormat="1" applyFont="1" applyFill="1" applyBorder="1" applyAlignment="1">
      <alignment vertical="center"/>
    </xf>
    <xf numFmtId="177" fontId="39" fillId="12" borderId="237" xfId="1" applyNumberFormat="1" applyFont="1" applyFill="1" applyBorder="1" applyAlignment="1">
      <alignment vertical="center"/>
    </xf>
    <xf numFmtId="177" fontId="39" fillId="0" borderId="237" xfId="1" quotePrefix="1" applyNumberFormat="1" applyFont="1" applyFill="1" applyBorder="1" applyAlignment="1">
      <alignment vertical="center"/>
    </xf>
    <xf numFmtId="177" fontId="35" fillId="10" borderId="238" xfId="1" applyNumberFormat="1" applyFont="1" applyFill="1" applyBorder="1" applyAlignment="1">
      <alignment vertical="center"/>
    </xf>
    <xf numFmtId="177" fontId="26" fillId="0" borderId="239" xfId="3" applyNumberFormat="1" applyFont="1" applyBorder="1" applyAlignment="1">
      <alignment horizontal="right" vertical="center"/>
    </xf>
    <xf numFmtId="177" fontId="26" fillId="0" borderId="239" xfId="5" applyNumberFormat="1" applyFont="1" applyBorder="1" applyAlignment="1">
      <alignment horizontal="right" vertical="center"/>
    </xf>
    <xf numFmtId="184" fontId="5" fillId="0" borderId="157" xfId="0" applyNumberFormat="1" applyFont="1" applyFill="1" applyBorder="1" applyAlignment="1">
      <alignment vertical="center"/>
    </xf>
    <xf numFmtId="0" fontId="31" fillId="7" borderId="241" xfId="3" applyFont="1" applyFill="1" applyBorder="1" applyAlignment="1">
      <alignment horizontal="center" vertical="center" wrapText="1"/>
    </xf>
    <xf numFmtId="177" fontId="29" fillId="0" borderId="242" xfId="3" applyNumberFormat="1" applyFont="1" applyFill="1" applyBorder="1" applyAlignment="1">
      <alignment horizontal="right" vertical="center"/>
    </xf>
    <xf numFmtId="177" fontId="6" fillId="4" borderId="239" xfId="3" applyNumberFormat="1" applyFont="1" applyFill="1" applyBorder="1" applyAlignment="1">
      <alignment horizontal="right" vertical="center"/>
    </xf>
    <xf numFmtId="177" fontId="26" fillId="0" borderId="243" xfId="3" applyNumberFormat="1" applyFont="1" applyBorder="1" applyAlignment="1">
      <alignment horizontal="right" vertical="center"/>
    </xf>
    <xf numFmtId="176" fontId="8" fillId="5" borderId="244" xfId="2" applyNumberFormat="1" applyFont="1" applyFill="1" applyBorder="1" applyAlignment="1">
      <alignment horizontal="right" vertical="center"/>
    </xf>
    <xf numFmtId="0" fontId="39" fillId="14" borderId="186" xfId="0" quotePrefix="1" applyFont="1" applyFill="1" applyBorder="1" applyAlignment="1">
      <alignment vertical="center"/>
    </xf>
    <xf numFmtId="182" fontId="39" fillId="14" borderId="223" xfId="0" applyNumberFormat="1" applyFont="1" applyFill="1" applyBorder="1" applyAlignment="1">
      <alignment vertical="center"/>
    </xf>
    <xf numFmtId="182" fontId="39" fillId="14" borderId="224" xfId="0" applyNumberFormat="1" applyFont="1" applyFill="1" applyBorder="1" applyAlignment="1">
      <alignment vertical="center"/>
    </xf>
    <xf numFmtId="0" fontId="16" fillId="7" borderId="245" xfId="3" quotePrefix="1" applyFont="1" applyFill="1" applyBorder="1" applyAlignment="1">
      <alignment horizontal="center" vertical="center" wrapText="1"/>
    </xf>
    <xf numFmtId="0" fontId="44" fillId="11" borderId="246" xfId="3" quotePrefix="1" applyFont="1" applyFill="1" applyBorder="1" applyAlignment="1">
      <alignment horizontal="center" vertical="center" wrapText="1"/>
    </xf>
    <xf numFmtId="180" fontId="35" fillId="10" borderId="247" xfId="3" applyNumberFormat="1" applyFont="1" applyFill="1" applyBorder="1" applyAlignment="1">
      <alignment horizontal="right" vertical="center"/>
    </xf>
    <xf numFmtId="180" fontId="39" fillId="15" borderId="247" xfId="3" applyNumberFormat="1" applyFont="1" applyFill="1" applyBorder="1" applyAlignment="1">
      <alignment horizontal="right" vertical="center"/>
    </xf>
    <xf numFmtId="0" fontId="16" fillId="5" borderId="248" xfId="3" applyFont="1" applyFill="1" applyBorder="1" applyAlignment="1">
      <alignment horizontal="center" vertical="center" wrapText="1"/>
    </xf>
    <xf numFmtId="176" fontId="8" fillId="3" borderId="249" xfId="2" applyNumberFormat="1" applyFont="1" applyFill="1" applyBorder="1" applyAlignment="1">
      <alignment horizontal="right" vertical="center"/>
    </xf>
    <xf numFmtId="0" fontId="16" fillId="5" borderId="250" xfId="3" applyFont="1" applyFill="1" applyBorder="1" applyAlignment="1">
      <alignment horizontal="center" vertical="center" wrapText="1"/>
    </xf>
    <xf numFmtId="0" fontId="43" fillId="9" borderId="251" xfId="3" applyFont="1" applyFill="1" applyBorder="1" applyAlignment="1">
      <alignment horizontal="center" vertical="center" wrapText="1"/>
    </xf>
    <xf numFmtId="176" fontId="34" fillId="9" borderId="252" xfId="2" applyNumberFormat="1" applyFont="1" applyFill="1" applyBorder="1" applyAlignment="1">
      <alignment horizontal="right" vertical="center"/>
    </xf>
    <xf numFmtId="0" fontId="54" fillId="17" borderId="0" xfId="8" applyFill="1" applyBorder="1" applyAlignment="1">
      <alignment horizontal="center" vertical="center"/>
    </xf>
    <xf numFmtId="0" fontId="56" fillId="0" borderId="0" xfId="9" applyFont="1" applyBorder="1" applyAlignment="1">
      <alignment horizontal="center" vertical="center"/>
    </xf>
    <xf numFmtId="0" fontId="57" fillId="0" borderId="0" xfId="9" applyFont="1" applyBorder="1" applyAlignment="1">
      <alignment horizontal="center" vertical="center" wrapText="1"/>
    </xf>
    <xf numFmtId="0" fontId="56" fillId="0" borderId="0" xfId="9" quotePrefix="1" applyFont="1" applyBorder="1" applyAlignment="1">
      <alignment horizontal="left" vertical="center" wrapText="1"/>
    </xf>
    <xf numFmtId="0" fontId="55" fillId="0" borderId="0" xfId="9" applyBorder="1" applyAlignment="1">
      <alignment horizontal="left" vertical="center"/>
    </xf>
    <xf numFmtId="0" fontId="57" fillId="0" borderId="0" xfId="9" applyFont="1" applyBorder="1" applyAlignment="1">
      <alignment horizontal="center" vertical="center"/>
    </xf>
    <xf numFmtId="0" fontId="56" fillId="0" borderId="0" xfId="9" applyFont="1" applyAlignment="1">
      <alignment horizontal="center" vertical="center"/>
    </xf>
    <xf numFmtId="0" fontId="57" fillId="0" borderId="0" xfId="9" applyFont="1" applyAlignment="1">
      <alignment horizontal="center" vertical="center"/>
    </xf>
    <xf numFmtId="0" fontId="56" fillId="0" borderId="0" xfId="9" quotePrefix="1" applyFont="1" applyAlignment="1">
      <alignment horizontal="left" vertical="center" wrapText="1"/>
    </xf>
    <xf numFmtId="0" fontId="55" fillId="0" borderId="0" xfId="9" applyAlignment="1">
      <alignment horizontal="left" vertical="center"/>
    </xf>
    <xf numFmtId="0" fontId="56" fillId="0" borderId="0" xfId="9" quotePrefix="1" applyFont="1" applyBorder="1" applyAlignment="1">
      <alignment horizontal="left" vertical="center"/>
    </xf>
    <xf numFmtId="0" fontId="56" fillId="0" borderId="0" xfId="0" quotePrefix="1" applyFont="1" applyAlignment="1">
      <alignment horizontal="left" vertical="center" wrapText="1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177" fontId="6" fillId="4" borderId="253" xfId="1" applyNumberFormat="1" applyFont="1" applyFill="1" applyBorder="1" applyAlignment="1">
      <alignment horizontal="right" vertical="center"/>
    </xf>
    <xf numFmtId="177" fontId="7" fillId="6" borderId="254" xfId="1" applyNumberFormat="1" applyFont="1" applyFill="1" applyBorder="1" applyAlignment="1">
      <alignment vertical="center"/>
    </xf>
    <xf numFmtId="177" fontId="7" fillId="2" borderId="254" xfId="1" applyNumberFormat="1" applyFont="1" applyFill="1" applyBorder="1" applyAlignment="1">
      <alignment vertical="center"/>
    </xf>
    <xf numFmtId="177" fontId="6" fillId="4" borderId="254" xfId="1" applyNumberFormat="1" applyFont="1" applyFill="1" applyBorder="1" applyAlignment="1">
      <alignment horizontal="right" vertical="center"/>
    </xf>
    <xf numFmtId="177" fontId="6" fillId="4" borderId="255" xfId="1" applyNumberFormat="1" applyFont="1" applyFill="1" applyBorder="1" applyAlignment="1">
      <alignment horizontal="right" vertical="center"/>
    </xf>
    <xf numFmtId="177" fontId="7" fillId="0" borderId="254" xfId="1" applyNumberFormat="1" applyFont="1" applyBorder="1" applyAlignment="1">
      <alignment horizontal="right" vertical="center"/>
    </xf>
    <xf numFmtId="177" fontId="6" fillId="4" borderId="256" xfId="1" applyNumberFormat="1" applyFont="1" applyFill="1" applyBorder="1" applyAlignment="1">
      <alignment horizontal="right" vertical="center"/>
    </xf>
    <xf numFmtId="176" fontId="8" fillId="3" borderId="257" xfId="2" applyNumberFormat="1" applyFont="1" applyFill="1" applyBorder="1" applyAlignment="1">
      <alignment horizontal="right" vertical="center"/>
    </xf>
    <xf numFmtId="176" fontId="8" fillId="3" borderId="258" xfId="2" applyNumberFormat="1" applyFont="1" applyFill="1" applyBorder="1" applyAlignment="1">
      <alignment horizontal="right" vertical="center"/>
    </xf>
    <xf numFmtId="177" fontId="27" fillId="7" borderId="259" xfId="1" applyNumberFormat="1" applyFont="1" applyFill="1" applyBorder="1" applyAlignment="1">
      <alignment horizontal="center" vertical="center"/>
    </xf>
    <xf numFmtId="0" fontId="24" fillId="0" borderId="9" xfId="0" applyFont="1" applyBorder="1">
      <alignment vertical="center"/>
    </xf>
    <xf numFmtId="176" fontId="8" fillId="5" borderId="260" xfId="2" applyNumberFormat="1" applyFont="1" applyFill="1" applyBorder="1" applyAlignment="1">
      <alignment horizontal="right" vertical="center"/>
    </xf>
    <xf numFmtId="176" fontId="8" fillId="5" borderId="261" xfId="2" applyNumberFormat="1" applyFont="1" applyFill="1" applyBorder="1" applyAlignment="1">
      <alignment horizontal="right" vertical="center"/>
    </xf>
    <xf numFmtId="184" fontId="5" fillId="0" borderId="144" xfId="0" applyNumberFormat="1" applyFont="1" applyFill="1" applyBorder="1" applyAlignment="1">
      <alignment vertical="center"/>
    </xf>
    <xf numFmtId="41" fontId="46" fillId="11" borderId="262" xfId="1" applyFont="1" applyFill="1" applyBorder="1" applyAlignment="1">
      <alignment horizontal="center" vertical="center"/>
    </xf>
    <xf numFmtId="177" fontId="35" fillId="10" borderId="263" xfId="1" applyNumberFormat="1" applyFont="1" applyFill="1" applyBorder="1" applyAlignment="1">
      <alignment vertical="center"/>
    </xf>
    <xf numFmtId="177" fontId="35" fillId="12" borderId="263" xfId="1" applyNumberFormat="1" applyFont="1" applyFill="1" applyBorder="1" applyAlignment="1">
      <alignment vertical="center"/>
    </xf>
    <xf numFmtId="177" fontId="9" fillId="13" borderId="263" xfId="1" applyNumberFormat="1" applyFont="1" applyFill="1" applyBorder="1" applyAlignment="1">
      <alignment vertical="center"/>
    </xf>
    <xf numFmtId="177" fontId="39" fillId="14" borderId="263" xfId="1" applyNumberFormat="1" applyFont="1" applyFill="1" applyBorder="1" applyAlignment="1">
      <alignment vertical="center"/>
    </xf>
    <xf numFmtId="177" fontId="39" fillId="0" borderId="263" xfId="1" applyNumberFormat="1" applyFont="1" applyFill="1" applyBorder="1" applyAlignment="1">
      <alignment vertical="center"/>
    </xf>
    <xf numFmtId="182" fontId="39" fillId="14" borderId="222" xfId="0" applyNumberFormat="1" applyFont="1" applyFill="1" applyBorder="1" applyAlignment="1">
      <alignment vertical="center"/>
    </xf>
    <xf numFmtId="177" fontId="9" fillId="14" borderId="263" xfId="1" applyNumberFormat="1" applyFont="1" applyFill="1" applyBorder="1" applyAlignment="1">
      <alignment vertical="center"/>
    </xf>
    <xf numFmtId="177" fontId="39" fillId="12" borderId="263" xfId="1" applyNumberFormat="1" applyFont="1" applyFill="1" applyBorder="1" applyAlignment="1">
      <alignment vertical="center"/>
    </xf>
    <xf numFmtId="177" fontId="39" fillId="0" borderId="263" xfId="1" quotePrefix="1" applyNumberFormat="1" applyFont="1" applyFill="1" applyBorder="1" applyAlignment="1">
      <alignment vertical="center"/>
    </xf>
    <xf numFmtId="177" fontId="35" fillId="10" borderId="264" xfId="1" applyNumberFormat="1" applyFont="1" applyFill="1" applyBorder="1" applyAlignment="1">
      <alignment vertical="center"/>
    </xf>
    <xf numFmtId="177" fontId="35" fillId="10" borderId="247" xfId="1" applyNumberFormat="1" applyFont="1" applyFill="1" applyBorder="1" applyAlignment="1">
      <alignment horizontal="right" vertical="center"/>
    </xf>
    <xf numFmtId="177" fontId="6" fillId="4" borderId="267" xfId="1" applyNumberFormat="1" applyFont="1" applyFill="1" applyBorder="1" applyAlignment="1">
      <alignment horizontal="right" vertical="center"/>
    </xf>
    <xf numFmtId="177" fontId="27" fillId="7" borderId="52" xfId="1" applyNumberFormat="1" applyFont="1" applyFill="1" applyBorder="1" applyAlignment="1">
      <alignment horizontal="center" vertical="center"/>
    </xf>
    <xf numFmtId="176" fontId="8" fillId="5" borderId="269" xfId="2" applyNumberFormat="1" applyFont="1" applyFill="1" applyBorder="1" applyAlignment="1">
      <alignment horizontal="right" vertical="center"/>
    </xf>
    <xf numFmtId="0" fontId="16" fillId="5" borderId="270" xfId="3" applyFont="1" applyFill="1" applyBorder="1" applyAlignment="1">
      <alignment horizontal="center" vertical="center" wrapText="1"/>
    </xf>
    <xf numFmtId="9" fontId="8" fillId="0" borderId="271" xfId="2" applyNumberFormat="1" applyFont="1" applyFill="1" applyBorder="1" applyAlignment="1">
      <alignment horizontal="right" vertical="center"/>
    </xf>
    <xf numFmtId="176" fontId="8" fillId="5" borderId="93" xfId="2" applyNumberFormat="1" applyFont="1" applyFill="1" applyBorder="1" applyAlignment="1">
      <alignment horizontal="right" vertical="center"/>
    </xf>
    <xf numFmtId="180" fontId="35" fillId="10" borderId="272" xfId="3" applyNumberFormat="1" applyFont="1" applyFill="1" applyBorder="1" applyAlignment="1">
      <alignment horizontal="right" vertical="center"/>
    </xf>
    <xf numFmtId="41" fontId="46" fillId="11" borderId="273" xfId="1" applyFont="1" applyFill="1" applyBorder="1" applyAlignment="1">
      <alignment horizontal="center" vertical="center"/>
    </xf>
    <xf numFmtId="177" fontId="50" fillId="14" borderId="263" xfId="1" applyNumberFormat="1" applyFont="1" applyFill="1" applyBorder="1" applyAlignment="1">
      <alignment vertical="center"/>
    </xf>
    <xf numFmtId="177" fontId="39" fillId="2" borderId="263" xfId="1" applyNumberFormat="1" applyFont="1" applyFill="1" applyBorder="1" applyAlignment="1">
      <alignment vertical="center"/>
    </xf>
    <xf numFmtId="177" fontId="35" fillId="10" borderId="274" xfId="1" applyNumberFormat="1" applyFont="1" applyFill="1" applyBorder="1" applyAlignment="1">
      <alignment vertical="center"/>
    </xf>
    <xf numFmtId="176" fontId="8" fillId="5" borderId="276" xfId="2" applyNumberFormat="1" applyFont="1" applyFill="1" applyBorder="1" applyAlignment="1">
      <alignment horizontal="right" vertical="center"/>
    </xf>
    <xf numFmtId="176" fontId="34" fillId="9" borderId="277" xfId="2" applyNumberFormat="1" applyFont="1" applyFill="1" applyBorder="1" applyAlignment="1">
      <alignment horizontal="right" vertical="center"/>
    </xf>
    <xf numFmtId="177" fontId="35" fillId="10" borderId="278" xfId="1" applyNumberFormat="1" applyFont="1" applyFill="1" applyBorder="1" applyAlignment="1">
      <alignment vertical="center"/>
    </xf>
    <xf numFmtId="177" fontId="35" fillId="12" borderId="278" xfId="1" applyNumberFormat="1" applyFont="1" applyFill="1" applyBorder="1" applyAlignment="1">
      <alignment vertical="center"/>
    </xf>
    <xf numFmtId="177" fontId="9" fillId="13" borderId="278" xfId="1" applyNumberFormat="1" applyFont="1" applyFill="1" applyBorder="1" applyAlignment="1">
      <alignment vertical="center"/>
    </xf>
    <xf numFmtId="177" fontId="39" fillId="14" borderId="278" xfId="1" applyNumberFormat="1" applyFont="1" applyFill="1" applyBorder="1" applyAlignment="1">
      <alignment vertical="center"/>
    </xf>
    <xf numFmtId="177" fontId="39" fillId="0" borderId="278" xfId="1" applyNumberFormat="1" applyFont="1" applyFill="1" applyBorder="1" applyAlignment="1">
      <alignment vertical="center"/>
    </xf>
    <xf numFmtId="177" fontId="9" fillId="14" borderId="278" xfId="1" applyNumberFormat="1" applyFont="1" applyFill="1" applyBorder="1" applyAlignment="1">
      <alignment vertical="center"/>
    </xf>
    <xf numFmtId="177" fontId="39" fillId="12" borderId="278" xfId="1" applyNumberFormat="1" applyFont="1" applyFill="1" applyBorder="1" applyAlignment="1">
      <alignment vertical="center"/>
    </xf>
    <xf numFmtId="177" fontId="39" fillId="0" borderId="278" xfId="1" quotePrefix="1" applyNumberFormat="1" applyFont="1" applyFill="1" applyBorder="1" applyAlignment="1">
      <alignment vertical="center"/>
    </xf>
    <xf numFmtId="177" fontId="35" fillId="10" borderId="279" xfId="1" applyNumberFormat="1" applyFont="1" applyFill="1" applyBorder="1" applyAlignment="1">
      <alignment vertical="center"/>
    </xf>
    <xf numFmtId="41" fontId="46" fillId="11" borderId="167" xfId="1" applyFont="1" applyFill="1" applyBorder="1" applyAlignment="1">
      <alignment horizontal="center" vertical="center"/>
    </xf>
    <xf numFmtId="177" fontId="39" fillId="14" borderId="278" xfId="0" applyNumberFormat="1" applyFont="1" applyFill="1" applyBorder="1" applyAlignment="1">
      <alignment vertical="center"/>
    </xf>
    <xf numFmtId="177" fontId="7" fillId="8" borderId="77" xfId="0" quotePrefix="1" applyNumberFormat="1" applyFont="1" applyFill="1" applyBorder="1" applyAlignment="1">
      <alignment vertical="center"/>
    </xf>
    <xf numFmtId="0" fontId="27" fillId="0" borderId="0" xfId="0" applyFont="1">
      <alignment vertical="center"/>
    </xf>
    <xf numFmtId="0" fontId="29" fillId="12" borderId="186" xfId="0" applyFont="1" applyFill="1" applyBorder="1" applyAlignment="1">
      <alignment vertical="center"/>
    </xf>
    <xf numFmtId="177" fontId="7" fillId="13" borderId="186" xfId="0" applyNumberFormat="1" applyFont="1" applyFill="1" applyBorder="1" applyAlignment="1">
      <alignment vertical="center"/>
    </xf>
    <xf numFmtId="0" fontId="26" fillId="14" borderId="186" xfId="0" applyFont="1" applyFill="1" applyBorder="1" applyAlignment="1">
      <alignment vertical="center"/>
    </xf>
    <xf numFmtId="0" fontId="26" fillId="0" borderId="187" xfId="0" applyFont="1" applyFill="1" applyBorder="1" applyAlignment="1">
      <alignment vertical="center"/>
    </xf>
    <xf numFmtId="0" fontId="26" fillId="0" borderId="186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8" fillId="5" borderId="283" xfId="2" applyNumberFormat="1" applyFont="1" applyFill="1" applyBorder="1" applyAlignment="1">
      <alignment horizontal="right" vertical="center"/>
    </xf>
    <xf numFmtId="177" fontId="35" fillId="10" borderId="284" xfId="1" applyNumberFormat="1" applyFont="1" applyFill="1" applyBorder="1" applyAlignment="1">
      <alignment vertical="center"/>
    </xf>
    <xf numFmtId="177" fontId="35" fillId="12" borderId="284" xfId="1" applyNumberFormat="1" applyFont="1" applyFill="1" applyBorder="1" applyAlignment="1">
      <alignment vertical="center"/>
    </xf>
    <xf numFmtId="177" fontId="9" fillId="13" borderId="284" xfId="1" applyNumberFormat="1" applyFont="1" applyFill="1" applyBorder="1" applyAlignment="1">
      <alignment vertical="center"/>
    </xf>
    <xf numFmtId="177" fontId="39" fillId="14" borderId="284" xfId="1" applyNumberFormat="1" applyFont="1" applyFill="1" applyBorder="1" applyAlignment="1">
      <alignment vertical="center"/>
    </xf>
    <xf numFmtId="177" fontId="39" fillId="0" borderId="284" xfId="1" applyNumberFormat="1" applyFont="1" applyFill="1" applyBorder="1" applyAlignment="1">
      <alignment vertical="center"/>
    </xf>
    <xf numFmtId="177" fontId="39" fillId="14" borderId="284" xfId="0" applyNumberFormat="1" applyFont="1" applyFill="1" applyBorder="1" applyAlignment="1">
      <alignment vertical="center"/>
    </xf>
    <xf numFmtId="177" fontId="9" fillId="14" borderId="284" xfId="1" applyNumberFormat="1" applyFont="1" applyFill="1" applyBorder="1" applyAlignment="1">
      <alignment vertical="center"/>
    </xf>
    <xf numFmtId="177" fontId="39" fillId="12" borderId="284" xfId="1" applyNumberFormat="1" applyFont="1" applyFill="1" applyBorder="1" applyAlignment="1">
      <alignment vertical="center"/>
    </xf>
    <xf numFmtId="177" fontId="39" fillId="0" borderId="284" xfId="1" quotePrefix="1" applyNumberFormat="1" applyFont="1" applyFill="1" applyBorder="1" applyAlignment="1">
      <alignment vertical="center"/>
    </xf>
    <xf numFmtId="177" fontId="35" fillId="10" borderId="285" xfId="1" applyNumberFormat="1" applyFont="1" applyFill="1" applyBorder="1" applyAlignment="1">
      <alignment vertical="center"/>
    </xf>
    <xf numFmtId="181" fontId="25" fillId="4" borderId="287" xfId="0" applyNumberFormat="1" applyFont="1" applyFill="1" applyBorder="1" applyAlignment="1">
      <alignment vertical="center"/>
    </xf>
    <xf numFmtId="181" fontId="25" fillId="4" borderId="288" xfId="0" applyNumberFormat="1" applyFont="1" applyFill="1" applyBorder="1" applyAlignment="1">
      <alignment vertical="center"/>
    </xf>
    <xf numFmtId="177" fontId="25" fillId="4" borderId="288" xfId="0" applyNumberFormat="1" applyFont="1" applyFill="1" applyBorder="1" applyAlignment="1">
      <alignment vertical="center"/>
    </xf>
    <xf numFmtId="177" fontId="25" fillId="4" borderId="288" xfId="1" applyNumberFormat="1" applyFont="1" applyFill="1" applyBorder="1" applyAlignment="1">
      <alignment vertical="center"/>
    </xf>
    <xf numFmtId="177" fontId="6" fillId="4" borderId="288" xfId="1" applyNumberFormat="1" applyFont="1" applyFill="1" applyBorder="1" applyAlignment="1">
      <alignment vertical="center"/>
    </xf>
    <xf numFmtId="177" fontId="6" fillId="4" borderId="289" xfId="1" applyNumberFormat="1" applyFont="1" applyFill="1" applyBorder="1" applyAlignment="1">
      <alignment vertical="center"/>
    </xf>
    <xf numFmtId="177" fontId="6" fillId="4" borderId="290" xfId="1" applyNumberFormat="1" applyFont="1" applyFill="1" applyBorder="1" applyAlignment="1">
      <alignment vertical="center"/>
    </xf>
    <xf numFmtId="181" fontId="25" fillId="6" borderId="287" xfId="0" applyNumberFormat="1" applyFont="1" applyFill="1" applyBorder="1" applyAlignment="1">
      <alignment vertical="center"/>
    </xf>
    <xf numFmtId="181" fontId="25" fillId="6" borderId="288" xfId="0" applyNumberFormat="1" applyFont="1" applyFill="1" applyBorder="1" applyAlignment="1">
      <alignment vertical="center"/>
    </xf>
    <xf numFmtId="177" fontId="6" fillId="6" borderId="288" xfId="0" applyNumberFormat="1" applyFont="1" applyFill="1" applyBorder="1" applyAlignment="1">
      <alignment vertical="center"/>
    </xf>
    <xf numFmtId="177" fontId="6" fillId="6" borderId="288" xfId="1" applyNumberFormat="1" applyFont="1" applyFill="1" applyBorder="1" applyAlignment="1">
      <alignment vertical="center"/>
    </xf>
    <xf numFmtId="177" fontId="6" fillId="6" borderId="291" xfId="1" applyNumberFormat="1" applyFont="1" applyFill="1" applyBorder="1" applyAlignment="1">
      <alignment vertical="center"/>
    </xf>
    <xf numFmtId="181" fontId="7" fillId="8" borderId="287" xfId="0" applyNumberFormat="1" applyFont="1" applyFill="1" applyBorder="1" applyAlignment="1">
      <alignment vertical="center"/>
    </xf>
    <xf numFmtId="181" fontId="7" fillId="8" borderId="288" xfId="0" applyNumberFormat="1" applyFont="1" applyFill="1" applyBorder="1" applyAlignment="1">
      <alignment vertical="center"/>
    </xf>
    <xf numFmtId="177" fontId="7" fillId="8" borderId="288" xfId="0" applyNumberFormat="1" applyFont="1" applyFill="1" applyBorder="1" applyAlignment="1">
      <alignment vertical="center"/>
    </xf>
    <xf numFmtId="177" fontId="7" fillId="8" borderId="288" xfId="1" applyNumberFormat="1" applyFont="1" applyFill="1" applyBorder="1" applyAlignment="1">
      <alignment vertical="center"/>
    </xf>
    <xf numFmtId="177" fontId="7" fillId="8" borderId="291" xfId="1" applyNumberFormat="1" applyFont="1" applyFill="1" applyBorder="1" applyAlignment="1">
      <alignment vertical="center"/>
    </xf>
    <xf numFmtId="182" fontId="13" fillId="2" borderId="287" xfId="0" applyNumberFormat="1" applyFont="1" applyFill="1" applyBorder="1" applyAlignment="1">
      <alignment vertical="center"/>
    </xf>
    <xf numFmtId="182" fontId="13" fillId="2" borderId="288" xfId="0" applyNumberFormat="1" applyFont="1" applyFill="1" applyBorder="1" applyAlignment="1">
      <alignment vertical="center"/>
    </xf>
    <xf numFmtId="177" fontId="7" fillId="2" borderId="288" xfId="0" applyNumberFormat="1" applyFont="1" applyFill="1" applyBorder="1" applyAlignment="1">
      <alignment vertical="center"/>
    </xf>
    <xf numFmtId="177" fontId="7" fillId="2" borderId="288" xfId="1" applyNumberFormat="1" applyFont="1" applyFill="1" applyBorder="1" applyAlignment="1">
      <alignment vertical="center"/>
    </xf>
    <xf numFmtId="177" fontId="7" fillId="2" borderId="291" xfId="1" applyNumberFormat="1" applyFont="1" applyFill="1" applyBorder="1" applyAlignment="1">
      <alignment vertical="center"/>
    </xf>
    <xf numFmtId="177" fontId="7" fillId="0" borderId="288" xfId="1" applyNumberFormat="1" applyFont="1" applyFill="1" applyBorder="1" applyAlignment="1">
      <alignment vertical="center"/>
    </xf>
    <xf numFmtId="177" fontId="7" fillId="0" borderId="291" xfId="1" applyNumberFormat="1" applyFont="1" applyFill="1" applyBorder="1" applyAlignment="1">
      <alignment vertical="center"/>
    </xf>
    <xf numFmtId="181" fontId="13" fillId="2" borderId="287" xfId="0" applyNumberFormat="1" applyFont="1" applyFill="1" applyBorder="1" applyAlignment="1">
      <alignment vertical="center"/>
    </xf>
    <xf numFmtId="181" fontId="13" fillId="2" borderId="288" xfId="0" applyNumberFormat="1" applyFont="1" applyFill="1" applyBorder="1" applyAlignment="1">
      <alignment vertical="center"/>
    </xf>
    <xf numFmtId="181" fontId="13" fillId="0" borderId="287" xfId="0" applyNumberFormat="1" applyFont="1" applyBorder="1" applyAlignment="1">
      <alignment vertical="center"/>
    </xf>
    <xf numFmtId="181" fontId="13" fillId="0" borderId="288" xfId="0" applyNumberFormat="1" applyFont="1" applyBorder="1" applyAlignment="1">
      <alignment vertical="center"/>
    </xf>
    <xf numFmtId="177" fontId="7" fillId="0" borderId="288" xfId="0" applyNumberFormat="1" applyFont="1" applyBorder="1" applyAlignment="1">
      <alignment vertical="center"/>
    </xf>
    <xf numFmtId="177" fontId="7" fillId="0" borderId="288" xfId="1" applyNumberFormat="1" applyFont="1" applyBorder="1" applyAlignment="1">
      <alignment vertical="center"/>
    </xf>
    <xf numFmtId="177" fontId="7" fillId="0" borderId="291" xfId="1" applyNumberFormat="1" applyFont="1" applyBorder="1" applyAlignment="1">
      <alignment vertical="center"/>
    </xf>
    <xf numFmtId="182" fontId="7" fillId="8" borderId="287" xfId="0" applyNumberFormat="1" applyFont="1" applyFill="1" applyBorder="1" applyAlignment="1">
      <alignment vertical="center"/>
    </xf>
    <xf numFmtId="182" fontId="7" fillId="8" borderId="288" xfId="0" applyNumberFormat="1" applyFont="1" applyFill="1" applyBorder="1" applyAlignment="1">
      <alignment vertical="center"/>
    </xf>
    <xf numFmtId="182" fontId="7" fillId="2" borderId="287" xfId="0" applyNumberFormat="1" applyFont="1" applyFill="1" applyBorder="1" applyAlignment="1">
      <alignment vertical="center"/>
    </xf>
    <xf numFmtId="182" fontId="7" fillId="2" borderId="288" xfId="0" applyNumberFormat="1" applyFont="1" applyFill="1" applyBorder="1" applyAlignment="1">
      <alignment vertical="center"/>
    </xf>
    <xf numFmtId="177" fontId="13" fillId="2" borderId="288" xfId="0" applyNumberFormat="1" applyFont="1" applyFill="1" applyBorder="1" applyAlignment="1">
      <alignment vertical="center"/>
    </xf>
    <xf numFmtId="181" fontId="7" fillId="2" borderId="287" xfId="0" applyNumberFormat="1" applyFont="1" applyFill="1" applyBorder="1" applyAlignment="1">
      <alignment vertical="center"/>
    </xf>
    <xf numFmtId="181" fontId="7" fillId="2" borderId="288" xfId="0" applyNumberFormat="1" applyFont="1" applyFill="1" applyBorder="1" applyAlignment="1">
      <alignment vertical="center"/>
    </xf>
    <xf numFmtId="0" fontId="13" fillId="0" borderId="292" xfId="0" applyFont="1" applyBorder="1">
      <alignment vertical="center"/>
    </xf>
    <xf numFmtId="183" fontId="7" fillId="8" borderId="287" xfId="0" applyNumberFormat="1" applyFont="1" applyFill="1" applyBorder="1" applyAlignment="1">
      <alignment vertical="center"/>
    </xf>
    <xf numFmtId="177" fontId="6" fillId="4" borderId="291" xfId="1" applyNumberFormat="1" applyFont="1" applyFill="1" applyBorder="1" applyAlignment="1">
      <alignment vertical="center"/>
    </xf>
    <xf numFmtId="181" fontId="13" fillId="6" borderId="287" xfId="0" applyNumberFormat="1" applyFont="1" applyFill="1" applyBorder="1" applyAlignment="1">
      <alignment vertical="center"/>
    </xf>
    <xf numFmtId="181" fontId="13" fillId="6" borderId="288" xfId="0" applyNumberFormat="1" applyFont="1" applyFill="1" applyBorder="1" applyAlignment="1">
      <alignment vertical="center"/>
    </xf>
    <xf numFmtId="177" fontId="7" fillId="6" borderId="288" xfId="0" applyNumberFormat="1" applyFont="1" applyFill="1" applyBorder="1" applyAlignment="1">
      <alignment vertical="center"/>
    </xf>
    <xf numFmtId="177" fontId="7" fillId="6" borderId="288" xfId="1" applyNumberFormat="1" applyFont="1" applyFill="1" applyBorder="1" applyAlignment="1">
      <alignment vertical="center"/>
    </xf>
    <xf numFmtId="177" fontId="7" fillId="6" borderId="291" xfId="1" applyNumberFormat="1" applyFont="1" applyFill="1" applyBorder="1" applyAlignment="1">
      <alignment vertical="center"/>
    </xf>
    <xf numFmtId="182" fontId="13" fillId="0" borderId="287" xfId="0" applyNumberFormat="1" applyFont="1" applyBorder="1" applyAlignment="1">
      <alignment vertical="center"/>
    </xf>
    <xf numFmtId="182" fontId="13" fillId="0" borderId="288" xfId="0" applyNumberFormat="1" applyFont="1" applyBorder="1" applyAlignment="1">
      <alignment vertical="center"/>
    </xf>
    <xf numFmtId="182" fontId="13" fillId="0" borderId="287" xfId="0" quotePrefix="1" applyNumberFormat="1" applyFont="1" applyBorder="1" applyAlignment="1">
      <alignment vertical="center"/>
    </xf>
    <xf numFmtId="182" fontId="13" fillId="0" borderId="288" xfId="0" quotePrefix="1" applyNumberFormat="1" applyFont="1" applyBorder="1" applyAlignment="1">
      <alignment vertical="center"/>
    </xf>
    <xf numFmtId="177" fontId="26" fillId="0" borderId="288" xfId="0" applyNumberFormat="1" applyFont="1" applyFill="1" applyBorder="1" applyAlignment="1">
      <alignment horizontal="right" vertical="center" wrapText="1"/>
    </xf>
    <xf numFmtId="182" fontId="13" fillId="6" borderId="288" xfId="0" applyNumberFormat="1" applyFont="1" applyFill="1" applyBorder="1" applyAlignment="1">
      <alignment vertical="center"/>
    </xf>
    <xf numFmtId="182" fontId="13" fillId="0" borderId="287" xfId="0" applyNumberFormat="1" applyFont="1" applyFill="1" applyBorder="1" applyAlignment="1">
      <alignment vertical="center"/>
    </xf>
    <xf numFmtId="182" fontId="13" fillId="0" borderId="288" xfId="0" applyNumberFormat="1" applyFont="1" applyFill="1" applyBorder="1" applyAlignment="1">
      <alignment vertical="center"/>
    </xf>
    <xf numFmtId="182" fontId="39" fillId="0" borderId="286" xfId="0" applyNumberFormat="1" applyFont="1" applyFill="1" applyBorder="1" applyAlignment="1">
      <alignment vertical="center"/>
    </xf>
    <xf numFmtId="182" fontId="39" fillId="0" borderId="292" xfId="0" applyNumberFormat="1" applyFont="1" applyFill="1" applyBorder="1" applyAlignment="1">
      <alignment vertical="center"/>
    </xf>
    <xf numFmtId="181" fontId="13" fillId="0" borderId="287" xfId="0" quotePrefix="1" applyNumberFormat="1" applyFont="1" applyFill="1" applyBorder="1" applyAlignment="1">
      <alignment vertical="center"/>
    </xf>
    <xf numFmtId="182" fontId="13" fillId="0" borderId="288" xfId="0" quotePrefix="1" applyNumberFormat="1" applyFont="1" applyFill="1" applyBorder="1" applyAlignment="1">
      <alignment vertical="center"/>
    </xf>
    <xf numFmtId="182" fontId="13" fillId="0" borderId="287" xfId="0" quotePrefix="1" applyNumberFormat="1" applyFont="1" applyFill="1" applyBorder="1" applyAlignment="1">
      <alignment vertical="center"/>
    </xf>
    <xf numFmtId="181" fontId="13" fillId="0" borderId="287" xfId="0" applyNumberFormat="1" applyFont="1" applyFill="1" applyBorder="1" applyAlignment="1">
      <alignment vertical="center"/>
    </xf>
    <xf numFmtId="181" fontId="13" fillId="0" borderId="288" xfId="0" applyNumberFormat="1" applyFont="1" applyFill="1" applyBorder="1" applyAlignment="1">
      <alignment vertical="center"/>
    </xf>
    <xf numFmtId="177" fontId="7" fillId="0" borderId="288" xfId="0" applyNumberFormat="1" applyFont="1" applyFill="1" applyBorder="1" applyAlignment="1">
      <alignment vertical="center"/>
    </xf>
    <xf numFmtId="181" fontId="25" fillId="4" borderId="293" xfId="0" applyNumberFormat="1" applyFont="1" applyFill="1" applyBorder="1" applyAlignment="1">
      <alignment vertical="center"/>
    </xf>
    <xf numFmtId="181" fontId="25" fillId="4" borderId="294" xfId="0" applyNumberFormat="1" applyFont="1" applyFill="1" applyBorder="1" applyAlignment="1">
      <alignment vertical="center"/>
    </xf>
    <xf numFmtId="177" fontId="25" fillId="4" borderId="294" xfId="0" applyNumberFormat="1" applyFont="1" applyFill="1" applyBorder="1" applyAlignment="1">
      <alignment vertical="center"/>
    </xf>
    <xf numFmtId="177" fontId="25" fillId="4" borderId="294" xfId="1" applyNumberFormat="1" applyFont="1" applyFill="1" applyBorder="1" applyAlignment="1">
      <alignment vertical="center"/>
    </xf>
    <xf numFmtId="177" fontId="6" fillId="4" borderId="295" xfId="1" applyNumberFormat="1" applyFont="1" applyFill="1" applyBorder="1" applyAlignment="1">
      <alignment vertical="center"/>
    </xf>
    <xf numFmtId="177" fontId="6" fillId="4" borderId="296" xfId="1" applyNumberFormat="1" applyFont="1" applyFill="1" applyBorder="1" applyAlignment="1">
      <alignment vertical="center"/>
    </xf>
    <xf numFmtId="177" fontId="12" fillId="0" borderId="0" xfId="0" applyNumberFormat="1" applyFont="1" applyFill="1" applyAlignment="1">
      <alignment vertical="center"/>
    </xf>
    <xf numFmtId="176" fontId="8" fillId="3" borderId="297" xfId="2" applyNumberFormat="1" applyFont="1" applyFill="1" applyBorder="1" applyAlignment="1">
      <alignment horizontal="right" vertical="center"/>
    </xf>
    <xf numFmtId="176" fontId="8" fillId="5" borderId="300" xfId="2" applyNumberFormat="1" applyFont="1" applyFill="1" applyBorder="1" applyAlignment="1">
      <alignment horizontal="right" vertical="center"/>
    </xf>
    <xf numFmtId="177" fontId="26" fillId="0" borderId="301" xfId="3" applyNumberFormat="1" applyFont="1" applyBorder="1" applyAlignment="1">
      <alignment horizontal="right" vertical="center"/>
    </xf>
    <xf numFmtId="180" fontId="41" fillId="0" borderId="0" xfId="0" applyNumberFormat="1" applyFont="1" applyFill="1" applyBorder="1" applyAlignment="1">
      <alignment vertical="center"/>
    </xf>
    <xf numFmtId="176" fontId="34" fillId="9" borderId="302" xfId="2" applyNumberFormat="1" applyFont="1" applyFill="1" applyBorder="1" applyAlignment="1">
      <alignment horizontal="right" vertical="center"/>
    </xf>
    <xf numFmtId="177" fontId="35" fillId="10" borderId="303" xfId="3" applyNumberFormat="1" applyFont="1" applyFill="1" applyBorder="1" applyAlignment="1">
      <alignment horizontal="right" vertical="center"/>
    </xf>
    <xf numFmtId="176" fontId="10" fillId="0" borderId="0" xfId="2" applyNumberFormat="1" applyFont="1" applyFill="1" applyAlignment="1">
      <alignment vertical="center"/>
    </xf>
    <xf numFmtId="177" fontId="6" fillId="4" borderId="304" xfId="1" applyNumberFormat="1" applyFont="1" applyFill="1" applyBorder="1" applyAlignment="1">
      <alignment horizontal="right" vertical="center"/>
    </xf>
    <xf numFmtId="177" fontId="26" fillId="0" borderId="76" xfId="5" applyNumberFormat="1" applyFont="1" applyBorder="1" applyAlignment="1">
      <alignment horizontal="right" vertical="center"/>
    </xf>
    <xf numFmtId="177" fontId="26" fillId="0" borderId="305" xfId="3" applyNumberFormat="1" applyFont="1" applyBorder="1" applyAlignment="1">
      <alignment horizontal="right" vertical="center"/>
    </xf>
    <xf numFmtId="177" fontId="7" fillId="0" borderId="254" xfId="3" applyNumberFormat="1" applyFont="1" applyBorder="1" applyAlignment="1">
      <alignment horizontal="right" vertical="center"/>
    </xf>
    <xf numFmtId="177" fontId="7" fillId="2" borderId="254" xfId="1" applyNumberFormat="1" applyFont="1" applyFill="1" applyBorder="1" applyAlignment="1">
      <alignment horizontal="right" vertical="center"/>
    </xf>
    <xf numFmtId="177" fontId="6" fillId="4" borderId="306" xfId="1" applyNumberFormat="1" applyFont="1" applyFill="1" applyBorder="1" applyAlignment="1">
      <alignment horizontal="right" vertical="center"/>
    </xf>
    <xf numFmtId="176" fontId="8" fillId="3" borderId="307" xfId="2" applyNumberFormat="1" applyFont="1" applyFill="1" applyBorder="1" applyAlignment="1">
      <alignment horizontal="right" vertical="center"/>
    </xf>
    <xf numFmtId="177" fontId="6" fillId="4" borderId="310" xfId="1" applyNumberFormat="1" applyFont="1" applyFill="1" applyBorder="1" applyAlignment="1">
      <alignment vertical="center"/>
    </xf>
    <xf numFmtId="177" fontId="6" fillId="6" borderId="310" xfId="1" applyNumberFormat="1" applyFont="1" applyFill="1" applyBorder="1" applyAlignment="1">
      <alignment vertical="center"/>
    </xf>
    <xf numFmtId="177" fontId="7" fillId="8" borderId="310" xfId="1" applyNumberFormat="1" applyFont="1" applyFill="1" applyBorder="1" applyAlignment="1">
      <alignment vertical="center"/>
    </xf>
    <xf numFmtId="177" fontId="7" fillId="2" borderId="310" xfId="1" applyNumberFormat="1" applyFont="1" applyFill="1" applyBorder="1" applyAlignment="1">
      <alignment vertical="center"/>
    </xf>
    <xf numFmtId="177" fontId="7" fillId="0" borderId="310" xfId="1" applyNumberFormat="1" applyFont="1" applyFill="1" applyBorder="1" applyAlignment="1">
      <alignment vertical="center"/>
    </xf>
    <xf numFmtId="177" fontId="7" fillId="0" borderId="310" xfId="1" applyNumberFormat="1" applyFont="1" applyBorder="1" applyAlignment="1">
      <alignment vertical="center"/>
    </xf>
    <xf numFmtId="177" fontId="7" fillId="6" borderId="310" xfId="1" applyNumberFormat="1" applyFont="1" applyFill="1" applyBorder="1" applyAlignment="1">
      <alignment vertical="center"/>
    </xf>
    <xf numFmtId="177" fontId="6" fillId="4" borderId="311" xfId="1" applyNumberFormat="1" applyFont="1" applyFill="1" applyBorder="1" applyAlignment="1">
      <alignment vertical="center"/>
    </xf>
    <xf numFmtId="177" fontId="6" fillId="4" borderId="312" xfId="1" applyNumberFormat="1" applyFont="1" applyFill="1" applyBorder="1" applyAlignment="1">
      <alignment vertical="center"/>
    </xf>
    <xf numFmtId="177" fontId="6" fillId="6" borderId="312" xfId="1" applyNumberFormat="1" applyFont="1" applyFill="1" applyBorder="1" applyAlignment="1">
      <alignment vertical="center"/>
    </xf>
    <xf numFmtId="177" fontId="7" fillId="8" borderId="312" xfId="1" applyNumberFormat="1" applyFont="1" applyFill="1" applyBorder="1" applyAlignment="1">
      <alignment vertical="center"/>
    </xf>
    <xf numFmtId="177" fontId="7" fillId="2" borderId="312" xfId="1" applyNumberFormat="1" applyFont="1" applyFill="1" applyBorder="1" applyAlignment="1">
      <alignment vertical="center"/>
    </xf>
    <xf numFmtId="177" fontId="7" fillId="0" borderId="312" xfId="1" applyNumberFormat="1" applyFont="1" applyFill="1" applyBorder="1" applyAlignment="1">
      <alignment vertical="center"/>
    </xf>
    <xf numFmtId="177" fontId="7" fillId="0" borderId="312" xfId="1" applyNumberFormat="1" applyFont="1" applyBorder="1" applyAlignment="1">
      <alignment vertical="center"/>
    </xf>
    <xf numFmtId="177" fontId="7" fillId="6" borderId="312" xfId="1" applyNumberFormat="1" applyFont="1" applyFill="1" applyBorder="1" applyAlignment="1">
      <alignment vertical="center"/>
    </xf>
    <xf numFmtId="177" fontId="27" fillId="7" borderId="313" xfId="1" applyNumberFormat="1" applyFont="1" applyFill="1" applyBorder="1" applyAlignment="1">
      <alignment horizontal="center" vertical="center"/>
    </xf>
    <xf numFmtId="41" fontId="46" fillId="11" borderId="314" xfId="1" applyFont="1" applyFill="1" applyBorder="1" applyAlignment="1">
      <alignment horizontal="center" vertical="center"/>
    </xf>
    <xf numFmtId="177" fontId="35" fillId="10" borderId="315" xfId="1" applyNumberFormat="1" applyFont="1" applyFill="1" applyBorder="1" applyAlignment="1">
      <alignment vertical="center"/>
    </xf>
    <xf numFmtId="177" fontId="35" fillId="12" borderId="315" xfId="1" applyNumberFormat="1" applyFont="1" applyFill="1" applyBorder="1" applyAlignment="1">
      <alignment vertical="center"/>
    </xf>
    <xf numFmtId="177" fontId="9" fillId="13" borderId="315" xfId="1" applyNumberFormat="1" applyFont="1" applyFill="1" applyBorder="1" applyAlignment="1">
      <alignment vertical="center"/>
    </xf>
    <xf numFmtId="177" fontId="39" fillId="14" borderId="315" xfId="1" applyNumberFormat="1" applyFont="1" applyFill="1" applyBorder="1" applyAlignment="1">
      <alignment vertical="center"/>
    </xf>
    <xf numFmtId="177" fontId="39" fillId="0" borderId="315" xfId="1" applyNumberFormat="1" applyFont="1" applyFill="1" applyBorder="1" applyAlignment="1">
      <alignment vertical="center"/>
    </xf>
    <xf numFmtId="177" fontId="50" fillId="14" borderId="315" xfId="1" applyNumberFormat="1" applyFont="1" applyFill="1" applyBorder="1" applyAlignment="1">
      <alignment vertical="center"/>
    </xf>
    <xf numFmtId="177" fontId="9" fillId="14" borderId="315" xfId="1" applyNumberFormat="1" applyFont="1" applyFill="1" applyBorder="1" applyAlignment="1">
      <alignment vertical="center"/>
    </xf>
    <xf numFmtId="177" fontId="39" fillId="12" borderId="315" xfId="1" applyNumberFormat="1" applyFont="1" applyFill="1" applyBorder="1" applyAlignment="1">
      <alignment vertical="center"/>
    </xf>
    <xf numFmtId="177" fontId="39" fillId="0" borderId="315" xfId="1" quotePrefix="1" applyNumberFormat="1" applyFont="1" applyFill="1" applyBorder="1" applyAlignment="1">
      <alignment vertical="center"/>
    </xf>
    <xf numFmtId="177" fontId="39" fillId="2" borderId="315" xfId="1" applyNumberFormat="1" applyFont="1" applyFill="1" applyBorder="1" applyAlignment="1">
      <alignment vertical="center"/>
    </xf>
    <xf numFmtId="177" fontId="35" fillId="10" borderId="316" xfId="1" applyNumberFormat="1" applyFont="1" applyFill="1" applyBorder="1" applyAlignment="1">
      <alignment vertical="center"/>
    </xf>
    <xf numFmtId="177" fontId="35" fillId="10" borderId="317" xfId="1" applyNumberFormat="1" applyFont="1" applyFill="1" applyBorder="1" applyAlignment="1">
      <alignment vertical="center"/>
    </xf>
    <xf numFmtId="177" fontId="35" fillId="12" borderId="317" xfId="1" applyNumberFormat="1" applyFont="1" applyFill="1" applyBorder="1" applyAlignment="1">
      <alignment vertical="center"/>
    </xf>
    <xf numFmtId="177" fontId="9" fillId="13" borderId="317" xfId="1" applyNumberFormat="1" applyFont="1" applyFill="1" applyBorder="1" applyAlignment="1">
      <alignment vertical="center"/>
    </xf>
    <xf numFmtId="177" fontId="39" fillId="14" borderId="317" xfId="1" applyNumberFormat="1" applyFont="1" applyFill="1" applyBorder="1" applyAlignment="1">
      <alignment vertical="center"/>
    </xf>
    <xf numFmtId="177" fontId="39" fillId="0" borderId="317" xfId="1" applyNumberFormat="1" applyFont="1" applyFill="1" applyBorder="1" applyAlignment="1">
      <alignment vertical="center"/>
    </xf>
    <xf numFmtId="177" fontId="50" fillId="14" borderId="317" xfId="1" applyNumberFormat="1" applyFont="1" applyFill="1" applyBorder="1" applyAlignment="1">
      <alignment vertical="center"/>
    </xf>
    <xf numFmtId="177" fontId="9" fillId="14" borderId="317" xfId="1" applyNumberFormat="1" applyFont="1" applyFill="1" applyBorder="1" applyAlignment="1">
      <alignment vertical="center"/>
    </xf>
    <xf numFmtId="177" fontId="39" fillId="12" borderId="317" xfId="1" applyNumberFormat="1" applyFont="1" applyFill="1" applyBorder="1" applyAlignment="1">
      <alignment vertical="center"/>
    </xf>
    <xf numFmtId="177" fontId="39" fillId="0" borderId="317" xfId="1" quotePrefix="1" applyNumberFormat="1" applyFont="1" applyFill="1" applyBorder="1" applyAlignment="1">
      <alignment vertical="center"/>
    </xf>
    <xf numFmtId="177" fontId="39" fillId="2" borderId="317" xfId="1" applyNumberFormat="1" applyFont="1" applyFill="1" applyBorder="1" applyAlignment="1">
      <alignment vertical="center"/>
    </xf>
    <xf numFmtId="177" fontId="27" fillId="7" borderId="318" xfId="1" applyNumberFormat="1" applyFont="1" applyFill="1" applyBorder="1" applyAlignment="1">
      <alignment horizontal="center" vertical="center"/>
    </xf>
    <xf numFmtId="177" fontId="6" fillId="4" borderId="319" xfId="1" applyNumberFormat="1" applyFont="1" applyFill="1" applyBorder="1" applyAlignment="1">
      <alignment vertical="center"/>
    </xf>
    <xf numFmtId="41" fontId="46" fillId="11" borderId="320" xfId="1" applyFont="1" applyFill="1" applyBorder="1" applyAlignment="1">
      <alignment horizontal="center" vertical="center"/>
    </xf>
    <xf numFmtId="177" fontId="35" fillId="10" borderId="321" xfId="1" applyNumberFormat="1" applyFont="1" applyFill="1" applyBorder="1" applyAlignment="1">
      <alignment vertical="center"/>
    </xf>
    <xf numFmtId="176" fontId="8" fillId="5" borderId="322" xfId="2" applyNumberFormat="1" applyFont="1" applyFill="1" applyBorder="1" applyAlignment="1">
      <alignment horizontal="right" vertical="center"/>
    </xf>
    <xf numFmtId="176" fontId="34" fillId="9" borderId="323" xfId="2" applyNumberFormat="1" applyFont="1" applyFill="1" applyBorder="1" applyAlignment="1">
      <alignment horizontal="right" vertical="center"/>
    </xf>
    <xf numFmtId="41" fontId="33" fillId="0" borderId="0" xfId="1" applyFont="1" applyFill="1" applyBorder="1" applyAlignment="1">
      <alignment vertical="center"/>
    </xf>
    <xf numFmtId="176" fontId="34" fillId="9" borderId="324" xfId="2" applyNumberFormat="1" applyFont="1" applyFill="1" applyBorder="1" applyAlignment="1">
      <alignment horizontal="right" vertical="center"/>
    </xf>
    <xf numFmtId="180" fontId="35" fillId="10" borderId="325" xfId="3" applyNumberFormat="1" applyFont="1" applyFill="1" applyBorder="1" applyAlignment="1">
      <alignment horizontal="right" vertical="center"/>
    </xf>
    <xf numFmtId="176" fontId="41" fillId="0" borderId="0" xfId="2" applyNumberFormat="1" applyFont="1" applyFill="1" applyBorder="1" applyAlignment="1">
      <alignment vertical="center"/>
    </xf>
    <xf numFmtId="176" fontId="34" fillId="9" borderId="326" xfId="2" applyNumberFormat="1" applyFont="1" applyFill="1" applyBorder="1" applyAlignment="1">
      <alignment horizontal="right" vertical="center"/>
    </xf>
    <xf numFmtId="176" fontId="34" fillId="9" borderId="327" xfId="2" applyNumberFormat="1" applyFont="1" applyFill="1" applyBorder="1" applyAlignment="1">
      <alignment horizontal="right" vertical="center"/>
    </xf>
    <xf numFmtId="0" fontId="65" fillId="0" borderId="0" xfId="0" applyFont="1">
      <alignment vertical="center"/>
    </xf>
    <xf numFmtId="0" fontId="66" fillId="0" borderId="0" xfId="0" applyFont="1">
      <alignment vertical="center"/>
    </xf>
    <xf numFmtId="0" fontId="67" fillId="7" borderId="329" xfId="0" applyFont="1" applyFill="1" applyBorder="1" applyAlignment="1">
      <alignment horizontal="center" vertical="center"/>
    </xf>
    <xf numFmtId="0" fontId="68" fillId="18" borderId="330" xfId="0" applyFont="1" applyFill="1" applyBorder="1">
      <alignment vertical="center"/>
    </xf>
    <xf numFmtId="0" fontId="68" fillId="0" borderId="330" xfId="0" applyFont="1" applyBorder="1" applyAlignment="1">
      <alignment horizontal="left" vertical="center" indent="1"/>
    </xf>
    <xf numFmtId="0" fontId="67" fillId="7" borderId="332" xfId="0" applyFont="1" applyFill="1" applyBorder="1" applyAlignment="1">
      <alignment horizontal="center" vertical="center"/>
    </xf>
    <xf numFmtId="41" fontId="68" fillId="18" borderId="334" xfId="1" applyFont="1" applyFill="1" applyBorder="1" applyAlignment="1">
      <alignment horizontal="right" vertical="center"/>
    </xf>
    <xf numFmtId="177" fontId="29" fillId="0" borderId="335" xfId="3" applyNumberFormat="1" applyFont="1" applyFill="1" applyBorder="1" applyAlignment="1">
      <alignment horizontal="right" vertical="center"/>
    </xf>
    <xf numFmtId="176" fontId="8" fillId="5" borderId="337" xfId="2" applyNumberFormat="1" applyFont="1" applyFill="1" applyBorder="1" applyAlignment="1">
      <alignment horizontal="right" vertical="center"/>
    </xf>
    <xf numFmtId="176" fontId="8" fillId="5" borderId="336" xfId="2" applyNumberFormat="1" applyFont="1" applyFill="1" applyBorder="1" applyAlignment="1">
      <alignment horizontal="right" vertical="center"/>
    </xf>
    <xf numFmtId="9" fontId="68" fillId="18" borderId="331" xfId="2" applyFont="1" applyFill="1" applyBorder="1" applyAlignment="1">
      <alignment vertical="center"/>
    </xf>
    <xf numFmtId="9" fontId="68" fillId="18" borderId="333" xfId="2" applyFont="1" applyFill="1" applyBorder="1" applyAlignment="1">
      <alignment vertical="center"/>
    </xf>
    <xf numFmtId="177" fontId="14" fillId="0" borderId="0" xfId="0" applyNumberFormat="1" applyFont="1" applyFill="1" applyAlignment="1">
      <alignment vertical="center"/>
    </xf>
    <xf numFmtId="177" fontId="69" fillId="18" borderId="331" xfId="1" applyNumberFormat="1" applyFont="1" applyFill="1" applyBorder="1" applyAlignment="1">
      <alignment vertical="center"/>
    </xf>
    <xf numFmtId="177" fontId="68" fillId="18" borderId="333" xfId="1" applyNumberFormat="1" applyFont="1" applyFill="1" applyBorder="1" applyAlignment="1">
      <alignment vertical="center"/>
    </xf>
    <xf numFmtId="177" fontId="68" fillId="0" borderId="331" xfId="1" applyNumberFormat="1" applyFont="1" applyBorder="1" applyAlignment="1">
      <alignment vertical="center"/>
    </xf>
    <xf numFmtId="177" fontId="68" fillId="0" borderId="333" xfId="1" applyNumberFormat="1" applyFont="1" applyBorder="1" applyAlignment="1">
      <alignment vertical="center"/>
    </xf>
    <xf numFmtId="177" fontId="68" fillId="18" borderId="331" xfId="1" applyNumberFormat="1" applyFont="1" applyFill="1" applyBorder="1" applyAlignment="1">
      <alignment horizontal="right" vertical="center"/>
    </xf>
    <xf numFmtId="177" fontId="68" fillId="18" borderId="333" xfId="1" applyNumberFormat="1" applyFont="1" applyFill="1" applyBorder="1" applyAlignment="1">
      <alignment horizontal="right" vertical="center"/>
    </xf>
    <xf numFmtId="177" fontId="68" fillId="18" borderId="333" xfId="2" applyNumberFormat="1" applyFont="1" applyFill="1" applyBorder="1" applyAlignment="1">
      <alignment horizontal="right" vertical="center"/>
    </xf>
    <xf numFmtId="9" fontId="69" fillId="18" borderId="331" xfId="2" applyNumberFormat="1" applyFont="1" applyFill="1" applyBorder="1" applyAlignment="1">
      <alignment horizontal="right" vertical="center"/>
    </xf>
    <xf numFmtId="9" fontId="69" fillId="18" borderId="331" xfId="0" applyNumberFormat="1" applyFont="1" applyFill="1" applyBorder="1" applyAlignment="1">
      <alignment horizontal="center" vertical="center"/>
    </xf>
    <xf numFmtId="9" fontId="69" fillId="18" borderId="333" xfId="2" applyNumberFormat="1" applyFont="1" applyFill="1" applyBorder="1" applyAlignment="1">
      <alignment horizontal="right" vertical="center"/>
    </xf>
    <xf numFmtId="0" fontId="70" fillId="0" borderId="0" xfId="0" applyFont="1">
      <alignment vertical="center"/>
    </xf>
    <xf numFmtId="0" fontId="17" fillId="7" borderId="298" xfId="3" quotePrefix="1" applyFont="1" applyFill="1" applyBorder="1" applyAlignment="1">
      <alignment horizontal="center" vertical="center" wrapText="1"/>
    </xf>
    <xf numFmtId="0" fontId="17" fillId="7" borderId="56" xfId="3" quotePrefix="1" applyFont="1" applyFill="1" applyBorder="1" applyAlignment="1">
      <alignment horizontal="center" vertical="center" wrapText="1"/>
    </xf>
    <xf numFmtId="41" fontId="6" fillId="0" borderId="299" xfId="1" applyFont="1" applyFill="1" applyBorder="1" applyAlignment="1">
      <alignment horizontal="center" vertical="center"/>
    </xf>
    <xf numFmtId="41" fontId="6" fillId="0" borderId="282" xfId="1" applyFont="1" applyFill="1" applyBorder="1" applyAlignment="1">
      <alignment horizontal="center" vertical="center"/>
    </xf>
    <xf numFmtId="41" fontId="6" fillId="0" borderId="268" xfId="1" applyFont="1" applyFill="1" applyBorder="1" applyAlignment="1">
      <alignment horizontal="center" vertical="center"/>
    </xf>
    <xf numFmtId="41" fontId="6" fillId="0" borderId="9" xfId="1" applyFont="1" applyFill="1" applyBorder="1" applyAlignment="1">
      <alignment horizontal="center" vertical="center"/>
    </xf>
    <xf numFmtId="41" fontId="6" fillId="0" borderId="265" xfId="1" applyFont="1" applyFill="1" applyBorder="1" applyAlignment="1">
      <alignment horizontal="center" vertical="center"/>
    </xf>
    <xf numFmtId="182" fontId="6" fillId="2" borderId="266" xfId="1" applyNumberFormat="1" applyFont="1" applyFill="1" applyBorder="1" applyAlignment="1">
      <alignment horizontal="right" vertical="center"/>
    </xf>
    <xf numFmtId="182" fontId="6" fillId="2" borderId="275" xfId="1" applyNumberFormat="1" applyFont="1" applyFill="1" applyBorder="1" applyAlignment="1">
      <alignment horizontal="right" vertical="center"/>
    </xf>
    <xf numFmtId="0" fontId="17" fillId="7" borderId="63" xfId="3" quotePrefix="1" applyFont="1" applyFill="1" applyBorder="1" applyAlignment="1">
      <alignment horizontal="center" vertical="center" wrapText="1"/>
    </xf>
    <xf numFmtId="0" fontId="17" fillId="7" borderId="62" xfId="3" quotePrefix="1" applyFont="1" applyFill="1" applyBorder="1" applyAlignment="1">
      <alignment horizontal="center" vertical="center" wrapText="1"/>
    </xf>
    <xf numFmtId="41" fontId="6" fillId="0" borderId="7" xfId="1" applyFont="1" applyFill="1" applyBorder="1" applyAlignment="1">
      <alignment horizontal="center" vertical="center"/>
    </xf>
    <xf numFmtId="41" fontId="6" fillId="0" borderId="6" xfId="1" applyFont="1" applyFill="1" applyBorder="1" applyAlignment="1">
      <alignment horizontal="center" vertical="center"/>
    </xf>
    <xf numFmtId="0" fontId="17" fillId="7" borderId="64" xfId="3" quotePrefix="1" applyFont="1" applyFill="1" applyBorder="1" applyAlignment="1">
      <alignment horizontal="center" vertical="center" wrapText="1"/>
    </xf>
    <xf numFmtId="0" fontId="17" fillId="7" borderId="308" xfId="3" quotePrefix="1" applyFont="1" applyFill="1" applyBorder="1" applyAlignment="1">
      <alignment horizontal="center" vertical="center" wrapText="1"/>
    </xf>
    <xf numFmtId="41" fontId="6" fillId="0" borderId="309" xfId="1" applyFont="1" applyFill="1" applyBorder="1" applyAlignment="1">
      <alignment horizontal="center" vertical="center"/>
    </xf>
    <xf numFmtId="0" fontId="17" fillId="7" borderId="58" xfId="3" quotePrefix="1" applyFont="1" applyFill="1" applyBorder="1" applyAlignment="1">
      <alignment horizontal="center" vertical="center" wrapText="1"/>
    </xf>
    <xf numFmtId="0" fontId="17" fillId="7" borderId="57" xfId="3" quotePrefix="1" applyFont="1" applyFill="1" applyBorder="1" applyAlignment="1">
      <alignment horizontal="center" vertical="center" wrapText="1"/>
    </xf>
    <xf numFmtId="41" fontId="6" fillId="0" borderId="280" xfId="1" applyFont="1" applyFill="1" applyBorder="1" applyAlignment="1">
      <alignment horizontal="center" vertical="center"/>
    </xf>
    <xf numFmtId="41" fontId="6" fillId="0" borderId="281" xfId="1" applyFont="1" applyFill="1" applyBorder="1" applyAlignment="1">
      <alignment horizontal="center" vertical="center"/>
    </xf>
    <xf numFmtId="0" fontId="17" fillId="7" borderId="60" xfId="3" quotePrefix="1" applyFont="1" applyFill="1" applyBorder="1" applyAlignment="1">
      <alignment horizontal="center" vertical="center" wrapText="1"/>
    </xf>
    <xf numFmtId="0" fontId="17" fillId="7" borderId="59" xfId="3" quotePrefix="1" applyFont="1" applyFill="1" applyBorder="1" applyAlignment="1">
      <alignment horizontal="center" vertical="center" wrapText="1"/>
    </xf>
    <xf numFmtId="0" fontId="17" fillId="7" borderId="61" xfId="3" quotePrefix="1" applyFont="1" applyFill="1" applyBorder="1" applyAlignment="1">
      <alignment horizontal="center" vertical="center" wrapText="1"/>
    </xf>
    <xf numFmtId="41" fontId="6" fillId="0" borderId="5" xfId="1" applyFont="1" applyFill="1" applyBorder="1" applyAlignment="1">
      <alignment horizontal="center" vertical="center"/>
    </xf>
    <xf numFmtId="41" fontId="6" fillId="0" borderId="4" xfId="1" applyFont="1" applyFill="1" applyBorder="1" applyAlignment="1">
      <alignment horizontal="center" vertical="center"/>
    </xf>
    <xf numFmtId="41" fontId="6" fillId="0" borderId="3" xfId="1" applyFont="1" applyFill="1" applyBorder="1" applyAlignment="1">
      <alignment horizontal="center" vertical="center"/>
    </xf>
    <xf numFmtId="41" fontId="6" fillId="0" borderId="11" xfId="1" applyFont="1" applyFill="1" applyBorder="1" applyAlignment="1">
      <alignment horizontal="center" vertical="center"/>
    </xf>
    <xf numFmtId="41" fontId="6" fillId="0" borderId="8" xfId="1" applyFont="1" applyFill="1" applyBorder="1" applyAlignment="1">
      <alignment horizontal="center" vertical="center"/>
    </xf>
    <xf numFmtId="41" fontId="6" fillId="0" borderId="12" xfId="1" applyFont="1" applyFill="1" applyBorder="1" applyAlignment="1">
      <alignment horizontal="center" vertical="center"/>
    </xf>
    <xf numFmtId="0" fontId="17" fillId="7" borderId="62" xfId="3" applyFont="1" applyFill="1" applyBorder="1" applyAlignment="1">
      <alignment horizontal="center" vertical="center" wrapText="1"/>
    </xf>
    <xf numFmtId="0" fontId="17" fillId="7" borderId="64" xfId="3" applyFont="1" applyFill="1" applyBorder="1" applyAlignment="1">
      <alignment horizontal="center" vertical="center" wrapText="1"/>
    </xf>
    <xf numFmtId="0" fontId="17" fillId="7" borderId="66" xfId="3" applyFont="1" applyFill="1" applyBorder="1" applyAlignment="1">
      <alignment horizontal="center" vertical="center" wrapText="1"/>
    </xf>
    <xf numFmtId="0" fontId="17" fillId="7" borderId="65" xfId="3" applyFont="1" applyFill="1" applyBorder="1" applyAlignment="1">
      <alignment horizontal="center" vertical="center" wrapText="1"/>
    </xf>
    <xf numFmtId="41" fontId="6" fillId="0" borderId="10" xfId="1" applyFont="1" applyFill="1" applyBorder="1" applyAlignment="1">
      <alignment horizontal="center" vertical="center"/>
    </xf>
    <xf numFmtId="0" fontId="17" fillId="7" borderId="63" xfId="3" applyFont="1" applyFill="1" applyBorder="1" applyAlignment="1">
      <alignment horizontal="center" vertical="center" wrapText="1"/>
    </xf>
    <xf numFmtId="41" fontId="6" fillId="0" borderId="2" xfId="1" applyFont="1" applyFill="1" applyBorder="1" applyAlignment="1">
      <alignment horizontal="center" vertical="center"/>
    </xf>
    <xf numFmtId="41" fontId="6" fillId="0" borderId="1" xfId="1" applyFont="1" applyFill="1" applyBorder="1" applyAlignment="1">
      <alignment horizontal="center" vertical="center"/>
    </xf>
    <xf numFmtId="0" fontId="17" fillId="7" borderId="126" xfId="3" quotePrefix="1" applyFont="1" applyFill="1" applyBorder="1" applyAlignment="1">
      <alignment horizontal="center" vertical="center" wrapText="1"/>
    </xf>
    <xf numFmtId="0" fontId="17" fillId="7" borderId="119" xfId="3" quotePrefix="1" applyFont="1" applyFill="1" applyBorder="1" applyAlignment="1">
      <alignment horizontal="center" vertical="center" wrapText="1"/>
    </xf>
    <xf numFmtId="0" fontId="17" fillId="7" borderId="118" xfId="3" quotePrefix="1" applyFont="1" applyFill="1" applyBorder="1" applyAlignment="1">
      <alignment horizontal="center" vertical="center" wrapText="1"/>
    </xf>
    <xf numFmtId="0" fontId="17" fillId="7" borderId="120" xfId="3" quotePrefix="1" applyFont="1" applyFill="1" applyBorder="1" applyAlignment="1">
      <alignment horizontal="center" vertical="center" wrapText="1"/>
    </xf>
    <xf numFmtId="0" fontId="17" fillId="7" borderId="123" xfId="3" applyFont="1" applyFill="1" applyBorder="1" applyAlignment="1">
      <alignment horizontal="center" vertical="center" wrapText="1"/>
    </xf>
    <xf numFmtId="0" fontId="17" fillId="7" borderId="122" xfId="3" applyFont="1" applyFill="1" applyBorder="1" applyAlignment="1">
      <alignment horizontal="center" vertical="center" wrapText="1"/>
    </xf>
    <xf numFmtId="0" fontId="17" fillId="7" borderId="124" xfId="3" applyFont="1" applyFill="1" applyBorder="1" applyAlignment="1">
      <alignment horizontal="center" vertical="center" wrapText="1"/>
    </xf>
    <xf numFmtId="0" fontId="17" fillId="7" borderId="202" xfId="3" quotePrefix="1" applyFont="1" applyFill="1" applyBorder="1" applyAlignment="1">
      <alignment horizontal="center" vertical="center" wrapText="1"/>
    </xf>
    <xf numFmtId="0" fontId="17" fillId="7" borderId="203" xfId="3" quotePrefix="1" applyFont="1" applyFill="1" applyBorder="1" applyAlignment="1">
      <alignment horizontal="center" vertical="center" wrapText="1"/>
    </xf>
    <xf numFmtId="0" fontId="17" fillId="7" borderId="240" xfId="3" quotePrefix="1" applyFont="1" applyFill="1" applyBorder="1" applyAlignment="1">
      <alignment horizontal="center" vertical="center" wrapText="1"/>
    </xf>
    <xf numFmtId="0" fontId="17" fillId="7" borderId="204" xfId="3" quotePrefix="1" applyFont="1" applyFill="1" applyBorder="1" applyAlignment="1">
      <alignment horizontal="center" vertical="center" wrapText="1"/>
    </xf>
    <xf numFmtId="0" fontId="17" fillId="7" borderId="123" xfId="3" quotePrefix="1" applyFont="1" applyFill="1" applyBorder="1" applyAlignment="1">
      <alignment horizontal="center" vertical="center" wrapText="1"/>
    </xf>
    <xf numFmtId="0" fontId="17" fillId="7" borderId="122" xfId="3" quotePrefix="1" applyFont="1" applyFill="1" applyBorder="1" applyAlignment="1">
      <alignment horizontal="center" vertical="center" wrapText="1"/>
    </xf>
    <xf numFmtId="0" fontId="17" fillId="7" borderId="124" xfId="3" quotePrefix="1" applyFont="1" applyFill="1" applyBorder="1" applyAlignment="1">
      <alignment horizontal="center" vertical="center" wrapText="1"/>
    </xf>
    <xf numFmtId="0" fontId="17" fillId="7" borderId="60" xfId="3" applyFont="1" applyFill="1" applyBorder="1" applyAlignment="1">
      <alignment horizontal="center" vertical="center"/>
    </xf>
    <xf numFmtId="0" fontId="17" fillId="7" borderId="61" xfId="3" applyFont="1" applyFill="1" applyBorder="1" applyAlignment="1">
      <alignment horizontal="center" vertical="center"/>
    </xf>
    <xf numFmtId="0" fontId="17" fillId="7" borderId="127" xfId="3" quotePrefix="1" applyFont="1" applyFill="1" applyBorder="1" applyAlignment="1">
      <alignment horizontal="center" vertical="center" wrapText="1"/>
    </xf>
    <xf numFmtId="0" fontId="17" fillId="7" borderId="120" xfId="3" applyFont="1" applyFill="1" applyBorder="1" applyAlignment="1">
      <alignment horizontal="center" vertical="center" wrapText="1"/>
    </xf>
    <xf numFmtId="0" fontId="17" fillId="7" borderId="119" xfId="3" applyFont="1" applyFill="1" applyBorder="1" applyAlignment="1">
      <alignment horizontal="center" vertical="center" wrapText="1"/>
    </xf>
    <xf numFmtId="0" fontId="17" fillId="7" borderId="127" xfId="3" applyFont="1" applyFill="1" applyBorder="1" applyAlignment="1">
      <alignment horizontal="center" vertical="center" wrapText="1"/>
    </xf>
    <xf numFmtId="0" fontId="17" fillId="7" borderId="121" xfId="3" quotePrefix="1" applyFont="1" applyFill="1" applyBorder="1" applyAlignment="1">
      <alignment horizontal="center" vertical="center" wrapText="1"/>
    </xf>
    <xf numFmtId="0" fontId="17" fillId="7" borderId="125" xfId="3" quotePrefix="1" applyFont="1" applyFill="1" applyBorder="1" applyAlignment="1">
      <alignment horizontal="center" vertical="center" wrapText="1"/>
    </xf>
    <xf numFmtId="0" fontId="46" fillId="11" borderId="298" xfId="3" quotePrefix="1" applyFont="1" applyFill="1" applyBorder="1" applyAlignment="1">
      <alignment horizontal="center" vertical="center" wrapText="1"/>
    </xf>
    <xf numFmtId="0" fontId="46" fillId="11" borderId="56" xfId="3" quotePrefix="1" applyFont="1" applyFill="1" applyBorder="1" applyAlignment="1">
      <alignment horizontal="center" vertical="center" wrapText="1"/>
    </xf>
    <xf numFmtId="0" fontId="46" fillId="11" borderId="63" xfId="3" applyFont="1" applyFill="1" applyBorder="1" applyAlignment="1">
      <alignment horizontal="center" vertical="center" wrapText="1"/>
    </xf>
    <xf numFmtId="0" fontId="46" fillId="11" borderId="62" xfId="3" applyFont="1" applyFill="1" applyBorder="1" applyAlignment="1">
      <alignment horizontal="center" vertical="center" wrapText="1"/>
    </xf>
    <xf numFmtId="0" fontId="46" fillId="11" borderId="63" xfId="3" quotePrefix="1" applyFont="1" applyFill="1" applyBorder="1" applyAlignment="1">
      <alignment horizontal="center" vertical="center" wrapText="1"/>
    </xf>
    <xf numFmtId="0" fontId="46" fillId="11" borderId="62" xfId="3" quotePrefix="1" applyFont="1" applyFill="1" applyBorder="1" applyAlignment="1">
      <alignment horizontal="center" vertical="center" wrapText="1"/>
    </xf>
    <xf numFmtId="0" fontId="46" fillId="11" borderId="64" xfId="3" quotePrefix="1" applyFont="1" applyFill="1" applyBorder="1" applyAlignment="1">
      <alignment horizontal="center" vertical="center" wrapText="1"/>
    </xf>
    <xf numFmtId="0" fontId="46" fillId="11" borderId="308" xfId="3" quotePrefix="1" applyFont="1" applyFill="1" applyBorder="1" applyAlignment="1">
      <alignment horizontal="center" vertical="center" wrapText="1"/>
    </xf>
    <xf numFmtId="0" fontId="46" fillId="11" borderId="60" xfId="3" quotePrefix="1" applyFont="1" applyFill="1" applyBorder="1" applyAlignment="1">
      <alignment horizontal="center" vertical="center" wrapText="1"/>
    </xf>
    <xf numFmtId="0" fontId="46" fillId="11" borderId="205" xfId="3" quotePrefix="1" applyFont="1" applyFill="1" applyBorder="1" applyAlignment="1">
      <alignment horizontal="center" vertical="center" wrapText="1"/>
    </xf>
    <xf numFmtId="0" fontId="46" fillId="11" borderId="58" xfId="3" quotePrefix="1" applyFont="1" applyFill="1" applyBorder="1" applyAlignment="1">
      <alignment horizontal="center" vertical="center" wrapText="1"/>
    </xf>
    <xf numFmtId="0" fontId="46" fillId="11" borderId="57" xfId="3" quotePrefix="1" applyFont="1" applyFill="1" applyBorder="1" applyAlignment="1">
      <alignment horizontal="center" vertical="center" wrapText="1"/>
    </xf>
    <xf numFmtId="0" fontId="46" fillId="11" borderId="59" xfId="3" quotePrefix="1" applyFont="1" applyFill="1" applyBorder="1" applyAlignment="1">
      <alignment horizontal="center" vertical="center" wrapText="1"/>
    </xf>
    <xf numFmtId="0" fontId="46" fillId="11" borderId="61" xfId="3" quotePrefix="1" applyFont="1" applyFill="1" applyBorder="1" applyAlignment="1">
      <alignment horizontal="center" vertical="center" wrapText="1"/>
    </xf>
    <xf numFmtId="0" fontId="46" fillId="11" borderId="192" xfId="3" quotePrefix="1" applyFont="1" applyFill="1" applyBorder="1" applyAlignment="1">
      <alignment horizontal="center" vertical="center" wrapText="1"/>
    </xf>
    <xf numFmtId="0" fontId="46" fillId="11" borderId="191" xfId="3" quotePrefix="1" applyFont="1" applyFill="1" applyBorder="1" applyAlignment="1">
      <alignment horizontal="center" vertical="center" wrapText="1"/>
    </xf>
    <xf numFmtId="0" fontId="46" fillId="11" borderId="175" xfId="3" applyFont="1" applyFill="1" applyBorder="1" applyAlignment="1">
      <alignment horizontal="center" vertical="center" wrapText="1"/>
    </xf>
    <xf numFmtId="0" fontId="46" fillId="11" borderId="174" xfId="3" applyFont="1" applyFill="1" applyBorder="1" applyAlignment="1">
      <alignment horizontal="center" vertical="center" wrapText="1"/>
    </xf>
    <xf numFmtId="0" fontId="46" fillId="11" borderId="64" xfId="3" applyFont="1" applyFill="1" applyBorder="1" applyAlignment="1">
      <alignment horizontal="center" vertical="center" wrapText="1"/>
    </xf>
    <xf numFmtId="0" fontId="53" fillId="0" borderId="0" xfId="7" applyFont="1" applyAlignment="1">
      <alignment horizontal="center"/>
    </xf>
    <xf numFmtId="0" fontId="28" fillId="7" borderId="328" xfId="0" applyFont="1" applyFill="1" applyBorder="1">
      <alignment vertical="center"/>
    </xf>
    <xf numFmtId="177" fontId="68" fillId="18" borderId="331" xfId="1" applyNumberFormat="1" applyFont="1" applyFill="1" applyBorder="1" applyAlignment="1">
      <alignment vertical="center"/>
    </xf>
    <xf numFmtId="0" fontId="69" fillId="18" borderId="58" xfId="0" applyFont="1" applyFill="1" applyBorder="1">
      <alignment vertical="center"/>
    </xf>
    <xf numFmtId="177" fontId="69" fillId="18" borderId="338" xfId="1" applyNumberFormat="1" applyFont="1" applyFill="1" applyBorder="1" applyAlignment="1">
      <alignment horizontal="right" vertical="center"/>
    </xf>
    <xf numFmtId="177" fontId="69" fillId="18" borderId="338" xfId="0" applyNumberFormat="1" applyFont="1" applyFill="1" applyBorder="1" applyAlignment="1">
      <alignment horizontal="right" vertical="center"/>
    </xf>
    <xf numFmtId="177" fontId="69" fillId="18" borderId="332" xfId="1" applyNumberFormat="1" applyFont="1" applyFill="1" applyBorder="1" applyAlignment="1">
      <alignment horizontal="right" vertical="center"/>
    </xf>
    <xf numFmtId="0" fontId="69" fillId="18" borderId="339" xfId="0" applyFont="1" applyFill="1" applyBorder="1">
      <alignment vertical="center"/>
    </xf>
    <xf numFmtId="0" fontId="68" fillId="18" borderId="339" xfId="0" applyFont="1" applyFill="1" applyBorder="1">
      <alignment vertical="center"/>
    </xf>
    <xf numFmtId="0" fontId="68" fillId="18" borderId="280" xfId="0" applyFont="1" applyFill="1" applyBorder="1">
      <alignment vertical="center"/>
    </xf>
    <xf numFmtId="41" fontId="68" fillId="18" borderId="340" xfId="1" applyFont="1" applyFill="1" applyBorder="1" applyAlignment="1">
      <alignment horizontal="right" vertical="center"/>
    </xf>
  </cellXfs>
  <cellStyles count="12">
    <cellStyle name="Comma [0] 5" xfId="4" xr:uid="{17F09A54-FE33-49F3-9E58-529FB4EBCCEF}"/>
    <cellStyle name="백분율" xfId="2" builtinId="5"/>
    <cellStyle name="쉼표 [0]" xfId="1" builtinId="6"/>
    <cellStyle name="쉼표 [0] 2 3" xfId="10" xr:uid="{80AB8EB4-EEBB-412F-B275-47AA74303D59}"/>
    <cellStyle name="쉼표 [0] 5" xfId="6" xr:uid="{C98AD7C1-B4AD-45F7-87CE-BF3511EEA682}"/>
    <cellStyle name="제목 1 2" xfId="8" xr:uid="{E2CA3590-99B6-4EFE-A929-0E6592AAF03A}"/>
    <cellStyle name="제목 5" xfId="7" xr:uid="{945CA93C-17D5-43C2-9B2C-9BF213FA4652}"/>
    <cellStyle name="통화 [0]" xfId="5" builtinId="7"/>
    <cellStyle name="표준" xfId="0" builtinId="0"/>
    <cellStyle name="표준 10" xfId="3" xr:uid="{B31D02C0-83E2-4B5C-A441-92A5EB10417D}"/>
    <cellStyle name="표준 2" xfId="9" xr:uid="{29B4A086-D18F-484E-A31B-986235F4C344}"/>
    <cellStyle name="표준 2 2" xfId="11" xr:uid="{C7FF856D-96E4-46E8-8057-75FE99BF9DAF}"/>
  </cellStyles>
  <dxfs count="13"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0"/>
        <color theme="1"/>
        <name val="Malgun Gothic"/>
        <family val="3"/>
        <charset val="129"/>
        <scheme val="none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algun Gothic"/>
        <family val="3"/>
        <charset val="129"/>
        <scheme val="none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algun Gothic"/>
        <family val="3"/>
        <charset val="129"/>
        <scheme val="none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ill>
        <patternFill patternType="solid">
          <fgColor indexed="64"/>
          <bgColor rgb="FF7030A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  <border>
        <horizontal/>
      </border>
    </dxf>
    <dxf>
      <font>
        <b/>
        <i val="0"/>
        <color theme="0"/>
      </font>
      <fill>
        <patternFill>
          <bgColor theme="4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color theme="3" tint="-0.24994659260841701"/>
      </font>
      <fill>
        <patternFill patternType="solid">
          <bgColor theme="0"/>
        </patternFill>
      </fill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medium">
          <color theme="4"/>
        </bottom>
        <vertical style="thin">
          <color theme="0"/>
        </vertical>
        <horizontal style="thin">
          <color theme="0" tint="-4.9989318521683403E-2"/>
        </horizontal>
      </border>
    </dxf>
  </dxfs>
  <tableStyles count="1" defaultTableStyle="TableStyleMedium2" defaultPivotStyle="PivotStyleLight16">
    <tableStyle name="한 눈에 학기 보기" pivot="0" count="3" xr9:uid="{00000000-0011-0000-FFFF-FFFF01000000}">
      <tableStyleElement type="wholeTable" dxfId="12"/>
      <tableStyleElement type="headerRow" dxfId="11"/>
      <tableStyleElement type="firstRowStripe" dxfId="10"/>
    </tableStyle>
  </tableStyles>
  <colors>
    <mruColors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5054CFE-E28D-41AD-BB94-19681CFF6219}" name="ClassListTable" displayName="ClassListTable" ref="B3:E16" headerRowDxfId="9" dataDxfId="8">
  <tableColumns count="4">
    <tableColumn id="1" xr3:uid="{1AF76E0B-53B0-4553-B4B1-046223BF8D6C}" name="일자" totalsRowLabel="요약" dataDxfId="7" totalsRowDxfId="6"/>
    <tableColumn id="2" xr3:uid="{2700ABE4-B808-4E5A-9B8B-CF469192C0C9}" name="내용" dataDxfId="5" totalsRowDxfId="4"/>
    <tableColumn id="3" xr3:uid="{3B64817D-55DA-4EF0-9184-E23C9AA579C2}" name="세부사항" dataDxfId="3" totalsRowDxfId="2"/>
    <tableColumn id="4" xr3:uid="{FF737540-3AA3-4C7B-98B5-3F8FA0679E34}" name="비고" dataDxfId="1" totalsRowDxfId="0"/>
  </tableColumns>
  <tableStyleInfo name="한 눈에 학기 보기" showFirstColumn="0" showLastColumn="0" showRowStripes="1" showColumnStripes="0"/>
  <extLst>
    <ext xmlns:x14="http://schemas.microsoft.com/office/spreadsheetml/2009/9/main" uri="{504A1905-F514-4f6f-8877-14C23A59335A}">
      <x14:table altTextSummary="강의 ID, 강의 이름, 강사 이름, 날짜, 연도, 시작 및 종료 시간을 입력 합니다. 이 테이블에 학기 이름을 선택 합니다. 기간은 자동으로 계산 됩니다. "/>
    </ext>
  </extLst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18886-6722-49F1-A323-26BDD3F329A8}">
  <sheetPr>
    <tabColor rgb="FF1F497D"/>
    <pageSetUpPr fitToPage="1"/>
  </sheetPr>
  <dimension ref="A1:DF56"/>
  <sheetViews>
    <sheetView showGridLines="0" zoomScale="115" zoomScaleNormal="115" workbookViewId="0">
      <pane xSplit="8" ySplit="4" topLeftCell="CJ5" activePane="bottomRight" state="frozen"/>
      <selection activeCell="CB31" sqref="CB31"/>
      <selection pane="topRight" activeCell="CB31" sqref="CB31"/>
      <selection pane="bottomLeft" activeCell="CB31" sqref="CB31"/>
      <selection pane="bottomRight" activeCell="DC15" sqref="DC15"/>
    </sheetView>
  </sheetViews>
  <sheetFormatPr defaultColWidth="8.69921875" defaultRowHeight="20.100000000000001" customHeight="1" outlineLevelRow="1" outlineLevelCol="1"/>
  <cols>
    <col min="1" max="1" width="26.59765625" style="1" customWidth="1"/>
    <col min="2" max="3" width="10.69921875" style="6" hidden="1" customWidth="1" outlineLevel="1"/>
    <col min="4" max="4" width="7.59765625" style="6" hidden="1" customWidth="1" outlineLevel="1"/>
    <col min="5" max="5" width="10.69921875" style="6" hidden="1" customWidth="1" outlineLevel="1"/>
    <col min="6" max="6" width="7.59765625" style="6" hidden="1" customWidth="1" outlineLevel="1"/>
    <col min="7" max="7" width="10.69921875" style="6" hidden="1" customWidth="1" outlineLevel="1"/>
    <col min="8" max="8" width="7.59765625" style="6" hidden="1" customWidth="1" outlineLevel="1"/>
    <col min="9" max="9" width="10" style="6" customWidth="1" collapsed="1"/>
    <col min="10" max="10" width="10.69921875" style="6" hidden="1" customWidth="1" outlineLevel="1"/>
    <col min="11" max="12" width="7.59765625" style="6" hidden="1" customWidth="1" outlineLevel="1"/>
    <col min="13" max="13" width="10.69921875" style="6" hidden="1" customWidth="1" outlineLevel="1"/>
    <col min="14" max="15" width="7.59765625" style="6" hidden="1" customWidth="1" outlineLevel="1"/>
    <col min="16" max="16" width="10.69921875" style="6" hidden="1" customWidth="1" outlineLevel="1"/>
    <col min="17" max="18" width="7.59765625" style="6" hidden="1" customWidth="1" outlineLevel="1"/>
    <col min="19" max="19" width="10.69921875" style="6" hidden="1" customWidth="1" outlineLevel="1"/>
    <col min="20" max="21" width="7.59765625" style="6" hidden="1" customWidth="1" outlineLevel="1"/>
    <col min="22" max="22" width="9.59765625" style="6" customWidth="1" collapsed="1"/>
    <col min="23" max="23" width="6.69921875" style="6" customWidth="1"/>
    <col min="24" max="24" width="10.69921875" style="6" hidden="1" customWidth="1" outlineLevel="1"/>
    <col min="25" max="26" width="7.59765625" style="6" hidden="1" customWidth="1" outlineLevel="1"/>
    <col min="27" max="27" width="10.69921875" style="6" hidden="1" customWidth="1" outlineLevel="1"/>
    <col min="28" max="29" width="7.59765625" style="6" hidden="1" customWidth="1" outlineLevel="1"/>
    <col min="30" max="30" width="10.69921875" style="6" hidden="1" customWidth="1" outlineLevel="1"/>
    <col min="31" max="32" width="7.59765625" style="6" hidden="1" customWidth="1" outlineLevel="1"/>
    <col min="33" max="33" width="10.69921875" style="6" hidden="1" customWidth="1" outlineLevel="1"/>
    <col min="34" max="35" width="7.59765625" style="6" hidden="1" customWidth="1" outlineLevel="1"/>
    <col min="36" max="36" width="9.19921875" style="6" customWidth="1" collapsed="1"/>
    <col min="37" max="37" width="7.59765625" style="6" customWidth="1"/>
    <col min="38" max="38" width="8.8984375" style="1" hidden="1" customWidth="1" outlineLevel="1"/>
    <col min="39" max="40" width="7.59765625" style="1" hidden="1" customWidth="1" outlineLevel="1"/>
    <col min="41" max="41" width="8.5" style="1" hidden="1" customWidth="1" outlineLevel="1"/>
    <col min="42" max="43" width="7.59765625" style="1" hidden="1" customWidth="1" outlineLevel="1"/>
    <col min="44" max="44" width="8.5" style="1" hidden="1" customWidth="1" outlineLevel="1"/>
    <col min="45" max="46" width="7.59765625" style="1" hidden="1" customWidth="1" outlineLevel="1"/>
    <col min="47" max="47" width="9" style="1" hidden="1" customWidth="1" outlineLevel="1"/>
    <col min="48" max="49" width="7.59765625" style="1" hidden="1" customWidth="1" outlineLevel="1"/>
    <col min="50" max="50" width="9.19921875" style="1" customWidth="1" collapsed="1"/>
    <col min="51" max="51" width="7.59765625" style="1" customWidth="1"/>
    <col min="52" max="52" width="9" style="1" hidden="1" customWidth="1" outlineLevel="1"/>
    <col min="53" max="54" width="7.59765625" style="1" hidden="1" customWidth="1" outlineLevel="1"/>
    <col min="55" max="55" width="9" style="5" hidden="1" customWidth="1" outlineLevel="1"/>
    <col min="56" max="57" width="7.59765625" style="1" hidden="1" customWidth="1" outlineLevel="1"/>
    <col min="58" max="58" width="8.69921875" style="1" hidden="1" customWidth="1" outlineLevel="1"/>
    <col min="59" max="60" width="7.59765625" style="1" hidden="1" customWidth="1" outlineLevel="1"/>
    <col min="61" max="61" width="8.69921875" style="3" hidden="1" customWidth="1" outlineLevel="1"/>
    <col min="62" max="63" width="7.59765625" style="1" hidden="1" customWidth="1" outlineLevel="1"/>
    <col min="64" max="64" width="9.19921875" style="4" customWidth="1" collapsed="1"/>
    <col min="65" max="65" width="7.59765625" style="1" customWidth="1"/>
    <col min="66" max="66" width="8.69921875" style="1" hidden="1" customWidth="1" outlineLevel="1"/>
    <col min="67" max="67" width="7.59765625" style="2" hidden="1" customWidth="1" outlineLevel="1"/>
    <col min="68" max="68" width="7.59765625" style="1" hidden="1" customWidth="1" outlineLevel="1"/>
    <col min="69" max="69" width="8.69921875" style="3" hidden="1" customWidth="1" outlineLevel="1"/>
    <col min="70" max="70" width="7.59765625" style="1" hidden="1" customWidth="1" outlineLevel="1"/>
    <col min="71" max="71" width="7.59765625" style="2" hidden="1" customWidth="1" outlineLevel="1"/>
    <col min="72" max="72" width="8.69921875" style="1" hidden="1" customWidth="1" outlineLevel="1"/>
    <col min="73" max="74" width="7.59765625" style="1" hidden="1" customWidth="1" outlineLevel="1"/>
    <col min="75" max="75" width="8.69921875" style="1" hidden="1" customWidth="1" outlineLevel="1"/>
    <col min="76" max="77" width="7.59765625" style="1" hidden="1" customWidth="1" outlineLevel="1"/>
    <col min="78" max="78" width="8.69921875" style="1" customWidth="1" collapsed="1"/>
    <col min="79" max="79" width="7.59765625" style="1" customWidth="1"/>
    <col min="80" max="80" width="8.69921875" style="1" customWidth="1" outlineLevel="1"/>
    <col min="81" max="82" width="7.59765625" style="1" customWidth="1" outlineLevel="1"/>
    <col min="83" max="83" width="8.69921875" style="1" customWidth="1" outlineLevel="1"/>
    <col min="84" max="85" width="7.59765625" style="1" customWidth="1" outlineLevel="1"/>
    <col min="86" max="86" width="8.69921875" style="1" customWidth="1" outlineLevel="1"/>
    <col min="87" max="88" width="7.59765625" style="1" customWidth="1" outlineLevel="1"/>
    <col min="89" max="89" width="8.69921875" style="1" customWidth="1" outlineLevel="1"/>
    <col min="90" max="91" width="7.59765625" style="1" customWidth="1" outlineLevel="1"/>
    <col min="92" max="92" width="8.69921875" style="1"/>
    <col min="93" max="93" width="7.59765625" style="1" customWidth="1"/>
    <col min="94" max="94" width="9.296875" style="1" customWidth="1" outlineLevel="1"/>
    <col min="95" max="96" width="7.59765625" style="1" customWidth="1" outlineLevel="1"/>
    <col min="97" max="97" width="9.19921875" style="1" customWidth="1" outlineLevel="1"/>
    <col min="98" max="99" width="7.19921875" style="1" customWidth="1" outlineLevel="1"/>
    <col min="100" max="100" width="9.296875" style="1" customWidth="1" outlineLevel="1"/>
    <col min="101" max="101" width="6.69921875" style="1" customWidth="1" outlineLevel="1"/>
    <col min="102" max="102" width="7" style="1" customWidth="1" outlineLevel="1"/>
    <col min="103" max="103" width="11.3984375" style="1" customWidth="1" outlineLevel="1"/>
    <col min="104" max="105" width="7" style="1" customWidth="1" outlineLevel="1"/>
    <col min="106" max="16384" width="8.69921875" style="1"/>
  </cols>
  <sheetData>
    <row r="1" spans="1:110" ht="20.100000000000001" customHeight="1">
      <c r="A1" s="127" t="s">
        <v>77</v>
      </c>
      <c r="B1" s="126"/>
      <c r="C1" s="126"/>
      <c r="AY1" s="7"/>
    </row>
    <row r="2" spans="1:110" ht="20.100000000000001" customHeight="1" thickBot="1">
      <c r="AR2" s="7"/>
      <c r="AS2" s="7"/>
      <c r="AT2" s="7"/>
      <c r="AX2" s="2"/>
      <c r="BF2" s="2"/>
      <c r="BG2" s="2"/>
      <c r="BH2" s="2"/>
      <c r="BI2" s="2"/>
      <c r="BJ2" s="2"/>
      <c r="BK2" s="2"/>
      <c r="BL2" s="2"/>
      <c r="BM2" s="2"/>
      <c r="BN2" s="2"/>
      <c r="BP2" s="2"/>
      <c r="BQ2" s="2"/>
      <c r="BR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4"/>
      <c r="DB2" s="603"/>
    </row>
    <row r="3" spans="1:110" s="122" customFormat="1" ht="20.100000000000001" customHeight="1">
      <c r="A3" s="125" t="s">
        <v>76</v>
      </c>
      <c r="B3" s="124" t="s">
        <v>75</v>
      </c>
      <c r="C3" s="781" t="s">
        <v>74</v>
      </c>
      <c r="D3" s="785"/>
      <c r="E3" s="781" t="s">
        <v>73</v>
      </c>
      <c r="F3" s="785"/>
      <c r="G3" s="781" t="s">
        <v>72</v>
      </c>
      <c r="H3" s="785"/>
      <c r="I3" s="123" t="s">
        <v>71</v>
      </c>
      <c r="J3" s="781" t="s">
        <v>70</v>
      </c>
      <c r="K3" s="782"/>
      <c r="L3" s="785"/>
      <c r="M3" s="781" t="s">
        <v>69</v>
      </c>
      <c r="N3" s="782"/>
      <c r="O3" s="785"/>
      <c r="P3" s="781" t="s">
        <v>68</v>
      </c>
      <c r="Q3" s="782"/>
      <c r="R3" s="785"/>
      <c r="S3" s="781" t="s">
        <v>67</v>
      </c>
      <c r="T3" s="782"/>
      <c r="U3" s="782"/>
      <c r="V3" s="803" t="s">
        <v>66</v>
      </c>
      <c r="W3" s="804"/>
      <c r="X3" s="782" t="s">
        <v>65</v>
      </c>
      <c r="Y3" s="782"/>
      <c r="Z3" s="785"/>
      <c r="AA3" s="781" t="s">
        <v>64</v>
      </c>
      <c r="AB3" s="782"/>
      <c r="AC3" s="785"/>
      <c r="AD3" s="781" t="s">
        <v>63</v>
      </c>
      <c r="AE3" s="782"/>
      <c r="AF3" s="785"/>
      <c r="AG3" s="781" t="s">
        <v>62</v>
      </c>
      <c r="AH3" s="782"/>
      <c r="AI3" s="785"/>
      <c r="AJ3" s="801" t="s">
        <v>61</v>
      </c>
      <c r="AK3" s="802"/>
      <c r="AL3" s="781" t="s">
        <v>60</v>
      </c>
      <c r="AM3" s="782"/>
      <c r="AN3" s="785"/>
      <c r="AO3" s="781" t="s">
        <v>59</v>
      </c>
      <c r="AP3" s="782"/>
      <c r="AQ3" s="785"/>
      <c r="AR3" s="781" t="s">
        <v>58</v>
      </c>
      <c r="AS3" s="782"/>
      <c r="AT3" s="785"/>
      <c r="AU3" s="781" t="s">
        <v>57</v>
      </c>
      <c r="AV3" s="782"/>
      <c r="AW3" s="785"/>
      <c r="AX3" s="806" t="s">
        <v>56</v>
      </c>
      <c r="AY3" s="802"/>
      <c r="AZ3" s="781" t="s">
        <v>55</v>
      </c>
      <c r="BA3" s="782"/>
      <c r="BB3" s="785"/>
      <c r="BC3" s="781" t="s">
        <v>54</v>
      </c>
      <c r="BD3" s="782"/>
      <c r="BE3" s="782"/>
      <c r="BF3" s="781" t="s">
        <v>53</v>
      </c>
      <c r="BG3" s="782"/>
      <c r="BH3" s="782"/>
      <c r="BI3" s="781" t="s">
        <v>52</v>
      </c>
      <c r="BJ3" s="782"/>
      <c r="BK3" s="785"/>
      <c r="BL3" s="806" t="s">
        <v>51</v>
      </c>
      <c r="BM3" s="801"/>
      <c r="BN3" s="781" t="s">
        <v>50</v>
      </c>
      <c r="BO3" s="782"/>
      <c r="BP3" s="782"/>
      <c r="BQ3" s="781" t="s">
        <v>49</v>
      </c>
      <c r="BR3" s="782"/>
      <c r="BS3" s="785"/>
      <c r="BT3" s="781" t="s">
        <v>48</v>
      </c>
      <c r="BU3" s="782"/>
      <c r="BV3" s="782"/>
      <c r="BW3" s="792" t="s">
        <v>47</v>
      </c>
      <c r="BX3" s="793"/>
      <c r="BY3" s="794"/>
      <c r="BZ3" s="792" t="s">
        <v>46</v>
      </c>
      <c r="CA3" s="793"/>
      <c r="CB3" s="781" t="s">
        <v>45</v>
      </c>
      <c r="CC3" s="782"/>
      <c r="CD3" s="782"/>
      <c r="CE3" s="781" t="s">
        <v>285</v>
      </c>
      <c r="CF3" s="782"/>
      <c r="CG3" s="782"/>
      <c r="CH3" s="781" t="s">
        <v>302</v>
      </c>
      <c r="CI3" s="782"/>
      <c r="CJ3" s="782"/>
      <c r="CK3" s="781" t="s">
        <v>341</v>
      </c>
      <c r="CL3" s="782"/>
      <c r="CM3" s="785"/>
      <c r="CN3" s="781" t="s">
        <v>342</v>
      </c>
      <c r="CO3" s="782"/>
      <c r="CP3" s="781" t="s">
        <v>346</v>
      </c>
      <c r="CQ3" s="782"/>
      <c r="CR3" s="782"/>
      <c r="CS3" s="781" t="s">
        <v>350</v>
      </c>
      <c r="CT3" s="782"/>
      <c r="CU3" s="782"/>
      <c r="CV3" s="781" t="s">
        <v>359</v>
      </c>
      <c r="CW3" s="782"/>
      <c r="CX3" s="786"/>
      <c r="CY3" s="788" t="s">
        <v>364</v>
      </c>
      <c r="CZ3" s="789"/>
      <c r="DA3" s="789"/>
      <c r="DB3" s="772" t="s">
        <v>365</v>
      </c>
      <c r="DC3" s="773"/>
    </row>
    <row r="4" spans="1:110" s="99" customFormat="1" ht="20.100000000000001" customHeight="1">
      <c r="A4" s="121"/>
      <c r="B4" s="120"/>
      <c r="C4" s="117"/>
      <c r="D4" s="118" t="s">
        <v>44</v>
      </c>
      <c r="E4" s="117"/>
      <c r="F4" s="118" t="s">
        <v>44</v>
      </c>
      <c r="G4" s="117"/>
      <c r="H4" s="118" t="s">
        <v>44</v>
      </c>
      <c r="I4" s="119"/>
      <c r="J4" s="117"/>
      <c r="K4" s="116" t="s">
        <v>44</v>
      </c>
      <c r="L4" s="118" t="s">
        <v>43</v>
      </c>
      <c r="M4" s="117"/>
      <c r="N4" s="116" t="s">
        <v>44</v>
      </c>
      <c r="O4" s="118" t="s">
        <v>43</v>
      </c>
      <c r="P4" s="117"/>
      <c r="Q4" s="116" t="s">
        <v>44</v>
      </c>
      <c r="R4" s="118" t="s">
        <v>43</v>
      </c>
      <c r="S4" s="117"/>
      <c r="T4" s="116" t="s">
        <v>44</v>
      </c>
      <c r="U4" s="116" t="s">
        <v>43</v>
      </c>
      <c r="V4" s="115"/>
      <c r="W4" s="114" t="s">
        <v>43</v>
      </c>
      <c r="X4" s="113"/>
      <c r="Y4" s="100" t="s">
        <v>44</v>
      </c>
      <c r="Z4" s="108" t="s">
        <v>43</v>
      </c>
      <c r="AA4" s="109"/>
      <c r="AB4" s="100" t="s">
        <v>44</v>
      </c>
      <c r="AC4" s="108" t="s">
        <v>43</v>
      </c>
      <c r="AD4" s="109"/>
      <c r="AE4" s="100" t="s">
        <v>44</v>
      </c>
      <c r="AF4" s="108" t="s">
        <v>43</v>
      </c>
      <c r="AG4" s="109"/>
      <c r="AH4" s="100" t="s">
        <v>44</v>
      </c>
      <c r="AI4" s="108" t="s">
        <v>43</v>
      </c>
      <c r="AJ4" s="112"/>
      <c r="AK4" s="108" t="s">
        <v>43</v>
      </c>
      <c r="AL4" s="109"/>
      <c r="AM4" s="100" t="s">
        <v>44</v>
      </c>
      <c r="AN4" s="108" t="s">
        <v>43</v>
      </c>
      <c r="AO4" s="109"/>
      <c r="AP4" s="100" t="s">
        <v>44</v>
      </c>
      <c r="AQ4" s="108" t="s">
        <v>43</v>
      </c>
      <c r="AR4" s="109"/>
      <c r="AS4" s="100" t="s">
        <v>44</v>
      </c>
      <c r="AT4" s="108" t="s">
        <v>43</v>
      </c>
      <c r="AU4" s="109"/>
      <c r="AV4" s="100" t="s">
        <v>44</v>
      </c>
      <c r="AW4" s="108" t="s">
        <v>43</v>
      </c>
      <c r="AX4" s="111"/>
      <c r="AY4" s="108" t="s">
        <v>43</v>
      </c>
      <c r="AZ4" s="109"/>
      <c r="BA4" s="100" t="s">
        <v>44</v>
      </c>
      <c r="BB4" s="102" t="s">
        <v>43</v>
      </c>
      <c r="BC4" s="109"/>
      <c r="BD4" s="100" t="s">
        <v>44</v>
      </c>
      <c r="BE4" s="102" t="s">
        <v>43</v>
      </c>
      <c r="BF4" s="109"/>
      <c r="BG4" s="100" t="s">
        <v>44</v>
      </c>
      <c r="BH4" s="102" t="s">
        <v>43</v>
      </c>
      <c r="BI4" s="107"/>
      <c r="BJ4" s="100" t="s">
        <v>44</v>
      </c>
      <c r="BK4" s="108" t="s">
        <v>43</v>
      </c>
      <c r="BL4" s="110"/>
      <c r="BM4" s="102" t="s">
        <v>43</v>
      </c>
      <c r="BN4" s="109"/>
      <c r="BO4" s="100" t="s">
        <v>44</v>
      </c>
      <c r="BP4" s="102" t="s">
        <v>43</v>
      </c>
      <c r="BQ4" s="107"/>
      <c r="BR4" s="100" t="s">
        <v>44</v>
      </c>
      <c r="BS4" s="108" t="s">
        <v>43</v>
      </c>
      <c r="BT4" s="107"/>
      <c r="BU4" s="100" t="s">
        <v>44</v>
      </c>
      <c r="BV4" s="102" t="s">
        <v>43</v>
      </c>
      <c r="BW4" s="106"/>
      <c r="BX4" s="105" t="s">
        <v>44</v>
      </c>
      <c r="BY4" s="104" t="s">
        <v>43</v>
      </c>
      <c r="BZ4" s="103"/>
      <c r="CA4" s="102" t="s">
        <v>43</v>
      </c>
      <c r="CB4" s="109"/>
      <c r="CC4" s="100" t="s">
        <v>44</v>
      </c>
      <c r="CD4" s="102" t="s">
        <v>43</v>
      </c>
      <c r="CE4" s="109"/>
      <c r="CF4" s="100" t="s">
        <v>44</v>
      </c>
      <c r="CG4" s="102" t="s">
        <v>43</v>
      </c>
      <c r="CH4" s="109"/>
      <c r="CI4" s="100" t="s">
        <v>44</v>
      </c>
      <c r="CJ4" s="102" t="s">
        <v>43</v>
      </c>
      <c r="CK4" s="109"/>
      <c r="CL4" s="100" t="s">
        <v>44</v>
      </c>
      <c r="CM4" s="108" t="s">
        <v>43</v>
      </c>
      <c r="CN4" s="522"/>
      <c r="CO4" s="102" t="s">
        <v>43</v>
      </c>
      <c r="CP4" s="109"/>
      <c r="CQ4" s="100" t="s">
        <v>44</v>
      </c>
      <c r="CR4" s="102" t="s">
        <v>43</v>
      </c>
      <c r="CS4" s="109"/>
      <c r="CT4" s="100" t="s">
        <v>44</v>
      </c>
      <c r="CU4" s="102" t="s">
        <v>43</v>
      </c>
      <c r="CV4" s="109"/>
      <c r="CW4" s="100" t="s">
        <v>44</v>
      </c>
      <c r="CX4" s="526" t="s">
        <v>43</v>
      </c>
      <c r="CY4" s="101"/>
      <c r="CZ4" s="100" t="s">
        <v>44</v>
      </c>
      <c r="DA4" s="102" t="s">
        <v>43</v>
      </c>
      <c r="DB4" s="113"/>
      <c r="DC4" s="526" t="s">
        <v>43</v>
      </c>
    </row>
    <row r="5" spans="1:110" s="88" customFormat="1" ht="20.100000000000001" customHeight="1">
      <c r="A5" s="98" t="s">
        <v>42</v>
      </c>
      <c r="B5" s="97">
        <v>18335632663</v>
      </c>
      <c r="C5" s="91">
        <v>19823884383</v>
      </c>
      <c r="D5" s="23">
        <v>8.1167186720706219E-2</v>
      </c>
      <c r="E5" s="91">
        <v>20279646758</v>
      </c>
      <c r="F5" s="23">
        <v>2.2990568659229993E-2</v>
      </c>
      <c r="G5" s="91">
        <v>21391127982</v>
      </c>
      <c r="H5" s="23">
        <v>5.4807721123719233E-2</v>
      </c>
      <c r="I5" s="96">
        <v>79830291786</v>
      </c>
      <c r="J5" s="91">
        <v>21484485431</v>
      </c>
      <c r="K5" s="31">
        <v>4.3643069724306205E-3</v>
      </c>
      <c r="L5" s="55">
        <v>0.17173406698718185</v>
      </c>
      <c r="M5" s="91">
        <v>22547320863</v>
      </c>
      <c r="N5" s="31">
        <v>4.94699040111257E-2</v>
      </c>
      <c r="O5" s="32">
        <v>0.13738157605153756</v>
      </c>
      <c r="P5" s="91">
        <v>24760493878</v>
      </c>
      <c r="Q5" s="59">
        <v>9.8156806675501862E-2</v>
      </c>
      <c r="R5" s="55">
        <v>0.22095291764548985</v>
      </c>
      <c r="S5" s="91">
        <v>25760164566</v>
      </c>
      <c r="T5" s="31">
        <v>4.0373616654238775E-2</v>
      </c>
      <c r="U5" s="30">
        <v>0.20424526409623733</v>
      </c>
      <c r="V5" s="95">
        <v>94552464738</v>
      </c>
      <c r="W5" s="31">
        <v>0.18441837832016872</v>
      </c>
      <c r="X5" s="91">
        <v>27933658939</v>
      </c>
      <c r="Y5" s="31">
        <v>8.4374242541475297E-2</v>
      </c>
      <c r="Z5" s="55">
        <v>0.30017816943823461</v>
      </c>
      <c r="AA5" s="91">
        <v>28952896909</v>
      </c>
      <c r="AB5" s="31">
        <v>3.6487807495099611E-2</v>
      </c>
      <c r="AC5" s="32">
        <v>0.2840947749367202</v>
      </c>
      <c r="AD5" s="91">
        <v>32432960680</v>
      </c>
      <c r="AE5" s="59">
        <v>0.12019742901506425</v>
      </c>
      <c r="AF5" s="55">
        <v>0.30986727646887036</v>
      </c>
      <c r="AG5" s="91">
        <v>37308195529</v>
      </c>
      <c r="AH5" s="31">
        <v>0.1503172928645502</v>
      </c>
      <c r="AI5" s="30">
        <v>0.44829026357393187</v>
      </c>
      <c r="AJ5" s="95">
        <v>126627712057</v>
      </c>
      <c r="AK5" s="33">
        <v>0.33923227075971907</v>
      </c>
      <c r="AL5" s="91">
        <v>38101479541</v>
      </c>
      <c r="AM5" s="31">
        <v>2.1262995991949696E-2</v>
      </c>
      <c r="AN5" s="55">
        <v>0.36399888121366164</v>
      </c>
      <c r="AO5" s="91">
        <v>41596353369</v>
      </c>
      <c r="AP5" s="31">
        <v>9.1725409881767472E-2</v>
      </c>
      <c r="AQ5" s="32">
        <v>0.43669054947209052</v>
      </c>
      <c r="AR5" s="91">
        <v>44814885279</v>
      </c>
      <c r="AS5" s="59">
        <v>7.7375338204493493E-2</v>
      </c>
      <c r="AT5" s="55">
        <v>0.38176979034280389</v>
      </c>
      <c r="AU5" s="91">
        <v>43355803487</v>
      </c>
      <c r="AV5" s="31">
        <v>-3.2557972265606083E-2</v>
      </c>
      <c r="AW5" s="30">
        <v>0.16209864541154606</v>
      </c>
      <c r="AX5" s="95">
        <v>167868521676</v>
      </c>
      <c r="AY5" s="33">
        <v>0.32568549924076584</v>
      </c>
      <c r="AZ5" s="91">
        <v>41125884651</v>
      </c>
      <c r="BA5" s="11">
        <v>-5.1432995277521008E-2</v>
      </c>
      <c r="BB5" s="93">
        <v>7.9377629069378189E-2</v>
      </c>
      <c r="BC5" s="91">
        <v>45067170593</v>
      </c>
      <c r="BD5" s="11">
        <v>9.583467870530453E-2</v>
      </c>
      <c r="BE5" s="94">
        <v>8.3440420683286456E-2</v>
      </c>
      <c r="BF5" s="91">
        <v>50073085336</v>
      </c>
      <c r="BG5" s="59">
        <v>0.11107674782178445</v>
      </c>
      <c r="BH5" s="55">
        <v>0.11733155232384274</v>
      </c>
      <c r="BI5" s="91">
        <v>60300337296</v>
      </c>
      <c r="BJ5" s="31">
        <v>0.20424649073196077</v>
      </c>
      <c r="BK5" s="30">
        <v>0.39082504408160079</v>
      </c>
      <c r="BL5" s="92">
        <v>196566477876</v>
      </c>
      <c r="BM5" s="13">
        <v>0.17095495875867317</v>
      </c>
      <c r="BN5" s="91">
        <v>60894415742</v>
      </c>
      <c r="BO5" s="11">
        <v>9.8519920889299506E-3</v>
      </c>
      <c r="BP5" s="17">
        <v>0.48068342501951067</v>
      </c>
      <c r="BQ5" s="90">
        <v>64950094425</v>
      </c>
      <c r="BR5" s="11">
        <v>6.660181616953631E-2</v>
      </c>
      <c r="BS5" s="13">
        <v>0.44118420505165434</v>
      </c>
      <c r="BT5" s="90">
        <v>71052290383</v>
      </c>
      <c r="BU5" s="11">
        <v>9.3952072156668009E-2</v>
      </c>
      <c r="BV5" s="13">
        <v>0.41897168720931632</v>
      </c>
      <c r="BW5" s="15">
        <v>75397970455</v>
      </c>
      <c r="BX5" s="11">
        <v>6.1161716935162369E-2</v>
      </c>
      <c r="BY5" s="13">
        <v>0.25037394210399366</v>
      </c>
      <c r="BZ5" s="89">
        <v>272294771005</v>
      </c>
      <c r="CA5" s="13">
        <v>0.38525537999806692</v>
      </c>
      <c r="CB5" s="90">
        <v>75298045238</v>
      </c>
      <c r="CC5" s="11">
        <v>-1.3253038032321474E-3</v>
      </c>
      <c r="CD5" s="13">
        <v>0.23653448876208771</v>
      </c>
      <c r="CE5" s="90">
        <v>77950750091</v>
      </c>
      <c r="CF5" s="11">
        <v>3.5229398646610344E-2</v>
      </c>
      <c r="CG5" s="13">
        <v>0.20016376852249662</v>
      </c>
      <c r="CH5" s="90">
        <v>81841657445</v>
      </c>
      <c r="CI5" s="11">
        <v>4.9914944364970681E-2</v>
      </c>
      <c r="CJ5" s="13">
        <v>0.1518510804344384</v>
      </c>
      <c r="CK5" s="571">
        <v>79886538554</v>
      </c>
      <c r="CL5" s="552">
        <v>-2.3889043209002647E-2</v>
      </c>
      <c r="CM5" s="553">
        <v>5.9531683305440231E-2</v>
      </c>
      <c r="CN5" s="545">
        <v>314976991328</v>
      </c>
      <c r="CO5" s="13">
        <v>0.15675005496971606</v>
      </c>
      <c r="CP5" s="571">
        <v>72704826071</v>
      </c>
      <c r="CQ5" s="552">
        <v>-8.989890678697332E-2</v>
      </c>
      <c r="CR5" s="13">
        <v>-3.4439395588602872E-2</v>
      </c>
      <c r="CS5" s="571">
        <v>86667180767</v>
      </c>
      <c r="CT5" s="552">
        <v>0.19204164909720101</v>
      </c>
      <c r="CU5" s="13">
        <v>0.11181971521536882</v>
      </c>
      <c r="CV5" s="571">
        <v>87880562121</v>
      </c>
      <c r="CW5" s="13">
        <v>1.40004710348443E-2</v>
      </c>
      <c r="CX5" s="697">
        <v>7.378766345315424E-2</v>
      </c>
      <c r="CY5" s="551">
        <v>100365693947</v>
      </c>
      <c r="CZ5" s="13">
        <v>0.14206932141387085</v>
      </c>
      <c r="DA5" s="684">
        <v>0.25635301971629354</v>
      </c>
      <c r="DB5" s="691">
        <v>347618262906</v>
      </c>
      <c r="DC5" s="527">
        <v>0.10363065391023807</v>
      </c>
      <c r="DE5" s="683"/>
      <c r="DF5" s="690"/>
    </row>
    <row r="6" spans="1:110" s="63" customFormat="1" ht="20.100000000000001" customHeight="1">
      <c r="A6" s="69" t="s">
        <v>41</v>
      </c>
      <c r="B6" s="68">
        <v>15224535603</v>
      </c>
      <c r="C6" s="65">
        <v>15506040693</v>
      </c>
      <c r="D6" s="23">
        <v>1.8490225077507638E-2</v>
      </c>
      <c r="E6" s="65">
        <v>16109418945</v>
      </c>
      <c r="F6" s="23">
        <v>3.8912464112930367E-2</v>
      </c>
      <c r="G6" s="65">
        <v>17290096140</v>
      </c>
      <c r="H6" s="23">
        <v>7.3291109942016597E-2</v>
      </c>
      <c r="I6" s="67">
        <v>64130091381</v>
      </c>
      <c r="J6" s="65">
        <v>18524377463</v>
      </c>
      <c r="K6" s="31">
        <v>7.1386608437910004E-2</v>
      </c>
      <c r="L6" s="55">
        <v>0.21674499282262283</v>
      </c>
      <c r="M6" s="65">
        <v>19359549821</v>
      </c>
      <c r="N6" s="31">
        <v>4.5085043190689955E-2</v>
      </c>
      <c r="O6" s="32">
        <v>0.2485166396951104</v>
      </c>
      <c r="P6" s="65">
        <v>20176285029</v>
      </c>
      <c r="Q6" s="59">
        <v>4.2187716943400178E-2</v>
      </c>
      <c r="R6" s="55">
        <v>0.2524526860891072</v>
      </c>
      <c r="S6" s="65">
        <v>21184693242</v>
      </c>
      <c r="T6" s="31">
        <v>4.997987546025362E-2</v>
      </c>
      <c r="U6" s="30">
        <v>0.22525017041345374</v>
      </c>
      <c r="V6" s="66">
        <v>79244905555</v>
      </c>
      <c r="W6" s="31">
        <v>0.23568988985532791</v>
      </c>
      <c r="X6" s="65">
        <v>23242497047</v>
      </c>
      <c r="Y6" s="31">
        <v>9.7136351302943291E-2</v>
      </c>
      <c r="Z6" s="55">
        <v>0.25469787545755973</v>
      </c>
      <c r="AA6" s="65">
        <v>23909209341</v>
      </c>
      <c r="AB6" s="31">
        <v>2.8685054478088334E-2</v>
      </c>
      <c r="AC6" s="32">
        <v>0.2350085390448915</v>
      </c>
      <c r="AD6" s="65">
        <v>25630657371</v>
      </c>
      <c r="AE6" s="59">
        <v>7.1999370846949073E-2</v>
      </c>
      <c r="AF6" s="55">
        <v>0.27033580930088275</v>
      </c>
      <c r="AG6" s="65">
        <v>27495512855</v>
      </c>
      <c r="AH6" s="31">
        <v>7.2758784802375187E-2</v>
      </c>
      <c r="AI6" s="30">
        <v>0.29789525582973275</v>
      </c>
      <c r="AJ6" s="66">
        <v>100277876614</v>
      </c>
      <c r="AK6" s="33">
        <v>0.26541732760854941</v>
      </c>
      <c r="AL6" s="65">
        <v>29569106502</v>
      </c>
      <c r="AM6" s="31">
        <v>7.5415710844721318E-2</v>
      </c>
      <c r="AN6" s="55">
        <v>0.27220007567201554</v>
      </c>
      <c r="AO6" s="65">
        <v>33039291801</v>
      </c>
      <c r="AP6" s="31">
        <v>0.11735847678607692</v>
      </c>
      <c r="AQ6" s="32">
        <v>0.38186467522970524</v>
      </c>
      <c r="AR6" s="65">
        <v>33815815394</v>
      </c>
      <c r="AS6" s="59">
        <v>2.3503033832477538E-2</v>
      </c>
      <c r="AT6" s="55">
        <v>0.31935029619104349</v>
      </c>
      <c r="AU6" s="65">
        <v>32075422455</v>
      </c>
      <c r="AV6" s="31">
        <v>-5.1466833454171246E-2</v>
      </c>
      <c r="AW6" s="30">
        <v>0.16656934621123654</v>
      </c>
      <c r="AX6" s="66">
        <v>128499636152</v>
      </c>
      <c r="AY6" s="33">
        <v>0.28143555179807134</v>
      </c>
      <c r="AZ6" s="65">
        <v>34523521989</v>
      </c>
      <c r="BA6" s="31">
        <v>7.6323220292251637E-2</v>
      </c>
      <c r="BB6" s="55">
        <v>0.16755377734071514</v>
      </c>
      <c r="BC6" s="65">
        <v>39078026171</v>
      </c>
      <c r="BD6" s="31">
        <v>0.13192466815671852</v>
      </c>
      <c r="BE6" s="32">
        <v>0.18277432840788754</v>
      </c>
      <c r="BF6" s="65">
        <v>41483190380</v>
      </c>
      <c r="BG6" s="59">
        <v>6.1547740371413306E-2</v>
      </c>
      <c r="BH6" s="55">
        <v>0.22673931995028673</v>
      </c>
      <c r="BI6" s="65">
        <v>44797270653</v>
      </c>
      <c r="BJ6" s="31">
        <v>7.9889715391750382E-2</v>
      </c>
      <c r="BK6" s="30">
        <v>0.39662293507897006</v>
      </c>
      <c r="BL6" s="64">
        <v>159882009193</v>
      </c>
      <c r="BM6" s="13">
        <v>0.24422149338912003</v>
      </c>
      <c r="BN6" s="65">
        <v>50844844098</v>
      </c>
      <c r="BO6" s="11">
        <v>0.13499870319878515</v>
      </c>
      <c r="BP6" s="17">
        <v>0.47275947437229471</v>
      </c>
      <c r="BQ6" s="65">
        <v>50635015404</v>
      </c>
      <c r="BR6" s="11">
        <v>-4.1268430992839056E-3</v>
      </c>
      <c r="BS6" s="13">
        <v>0.29574137604668738</v>
      </c>
      <c r="BT6" s="64">
        <v>55257993724</v>
      </c>
      <c r="BU6" s="11">
        <v>9.1300027917732285E-2</v>
      </c>
      <c r="BV6" s="13">
        <v>0.33205747238382965</v>
      </c>
      <c r="BW6" s="72">
        <v>55869544220</v>
      </c>
      <c r="BX6" s="11">
        <v>1.1067186026596287E-2</v>
      </c>
      <c r="BY6" s="13">
        <v>0.24716402150403116</v>
      </c>
      <c r="BZ6" s="71">
        <v>212607397446</v>
      </c>
      <c r="CA6" s="13">
        <v>0.32977686807371209</v>
      </c>
      <c r="CB6" s="64">
        <v>60015551776</v>
      </c>
      <c r="CC6" s="11">
        <v>7.4208723444638913E-2</v>
      </c>
      <c r="CD6" s="13">
        <v>0.18036652173274592</v>
      </c>
      <c r="CE6" s="64">
        <v>58322647784</v>
      </c>
      <c r="CF6" s="11">
        <v>-2.8207755188497385E-2</v>
      </c>
      <c r="CG6" s="13">
        <v>0.15182443055784489</v>
      </c>
      <c r="CH6" s="64">
        <v>57739090975</v>
      </c>
      <c r="CI6" s="11">
        <v>-1.0005663857395874E-2</v>
      </c>
      <c r="CJ6" s="13">
        <v>4.4900241282600062E-2</v>
      </c>
      <c r="CK6" s="64">
        <v>54158441809</v>
      </c>
      <c r="CL6" s="552">
        <v>-6.2014297515531669E-2</v>
      </c>
      <c r="CM6" s="553">
        <v>-3.0626747271502941E-2</v>
      </c>
      <c r="CN6" s="546">
        <v>230235732344</v>
      </c>
      <c r="CO6" s="13">
        <v>8.2914964906041888E-2</v>
      </c>
      <c r="CP6" s="64">
        <v>60469261026</v>
      </c>
      <c r="CQ6" s="552">
        <v>0.11652512528436999</v>
      </c>
      <c r="CR6" s="13">
        <v>7.5598613454961328E-3</v>
      </c>
      <c r="CS6" s="64">
        <v>65163606120</v>
      </c>
      <c r="CT6" s="552">
        <v>7.7631924292601573E-2</v>
      </c>
      <c r="CU6" s="13">
        <v>0.11729505768215009</v>
      </c>
      <c r="CV6" s="64">
        <v>64859728727</v>
      </c>
      <c r="CW6" s="13">
        <v>-4.663299210918459E-3</v>
      </c>
      <c r="CX6" s="697">
        <v>0.12332438269738444</v>
      </c>
      <c r="CY6" s="70">
        <v>68507158982</v>
      </c>
      <c r="CZ6" s="13">
        <v>5.6235669291068602E-2</v>
      </c>
      <c r="DA6" s="684">
        <v>0.26493962332970122</v>
      </c>
      <c r="DB6" s="546">
        <v>258999754855</v>
      </c>
      <c r="DC6" s="527">
        <v>0.12493292078582785</v>
      </c>
      <c r="DE6" s="683"/>
      <c r="DF6" s="690"/>
    </row>
    <row r="7" spans="1:110" s="83" customFormat="1" ht="20.100000000000001" customHeight="1" outlineLevel="1">
      <c r="A7" s="87" t="s">
        <v>40</v>
      </c>
      <c r="B7" s="86">
        <v>13101282639</v>
      </c>
      <c r="C7" s="84">
        <v>13505115952</v>
      </c>
      <c r="D7" s="23">
        <v>3.0823952442478042E-2</v>
      </c>
      <c r="E7" s="84">
        <v>14123452064</v>
      </c>
      <c r="F7" s="23">
        <v>4.578532418364234E-2</v>
      </c>
      <c r="G7" s="84">
        <v>15424844912</v>
      </c>
      <c r="H7" s="23">
        <v>9.2144104862095899E-2</v>
      </c>
      <c r="I7" s="81">
        <v>56154695567</v>
      </c>
      <c r="J7" s="84">
        <v>16802666683</v>
      </c>
      <c r="K7" s="31">
        <v>8.932483787425971E-2</v>
      </c>
      <c r="L7" s="55">
        <v>0.28252073831165903</v>
      </c>
      <c r="M7" s="84">
        <v>17841268327</v>
      </c>
      <c r="N7" s="31">
        <v>6.1811714985145816E-2</v>
      </c>
      <c r="O7" s="32">
        <v>0.32107479790707383</v>
      </c>
      <c r="P7" s="84">
        <v>18574283268</v>
      </c>
      <c r="Q7" s="59">
        <v>4.1085360500446866E-2</v>
      </c>
      <c r="R7" s="55">
        <v>0.31513762951374713</v>
      </c>
      <c r="S7" s="85">
        <v>19619317464</v>
      </c>
      <c r="T7" s="31">
        <v>5.6262423745867984E-2</v>
      </c>
      <c r="U7" s="30">
        <v>0.27192964181680979</v>
      </c>
      <c r="V7" s="80">
        <v>72837535742</v>
      </c>
      <c r="W7" s="31">
        <v>0.29708718044949878</v>
      </c>
      <c r="X7" s="84">
        <v>21682275932</v>
      </c>
      <c r="Y7" s="31">
        <v>0.10514934945037591</v>
      </c>
      <c r="Z7" s="55">
        <v>0.29040683488275798</v>
      </c>
      <c r="AA7" s="84">
        <v>22239437239</v>
      </c>
      <c r="AB7" s="31">
        <v>2.5696624687711278E-2</v>
      </c>
      <c r="AC7" s="32">
        <v>0.24651660584825419</v>
      </c>
      <c r="AD7" s="84">
        <v>23825566719</v>
      </c>
      <c r="AE7" s="59">
        <v>7.1320576278724346E-2</v>
      </c>
      <c r="AF7" s="55">
        <v>0.2827179587622084</v>
      </c>
      <c r="AG7" s="85">
        <v>25590573486</v>
      </c>
      <c r="AH7" s="31">
        <v>7.4080368698742127E-2</v>
      </c>
      <c r="AI7" s="30">
        <v>0.30435595086102318</v>
      </c>
      <c r="AJ7" s="80">
        <v>93337853376</v>
      </c>
      <c r="AK7" s="33">
        <v>0.28145265247048967</v>
      </c>
      <c r="AL7" s="84">
        <v>27697987031</v>
      </c>
      <c r="AM7" s="31">
        <v>8.2351165211397737E-2</v>
      </c>
      <c r="AN7" s="55">
        <v>0.27744832313113643</v>
      </c>
      <c r="AO7" s="84">
        <v>31059561408</v>
      </c>
      <c r="AP7" s="31">
        <v>0.12136529536379936</v>
      </c>
      <c r="AQ7" s="32">
        <v>0.39659835247686326</v>
      </c>
      <c r="AR7" s="84">
        <v>31882798217</v>
      </c>
      <c r="AS7" s="59">
        <v>2.6505100899073097E-2</v>
      </c>
      <c r="AT7" s="55">
        <v>0.33817585927870741</v>
      </c>
      <c r="AU7" s="85">
        <v>30228085248</v>
      </c>
      <c r="AV7" s="31">
        <v>-5.1899866433859687E-2</v>
      </c>
      <c r="AW7" s="30">
        <v>0.18121953243982891</v>
      </c>
      <c r="AX7" s="80">
        <v>120868431904</v>
      </c>
      <c r="AY7" s="33">
        <v>0.29495619978634458</v>
      </c>
      <c r="AZ7" s="84">
        <v>32680362840</v>
      </c>
      <c r="BA7" s="59">
        <v>8.1125799794489181E-2</v>
      </c>
      <c r="BB7" s="55">
        <v>0.17988223488673205</v>
      </c>
      <c r="BC7" s="84">
        <v>37126826579</v>
      </c>
      <c r="BD7" s="59">
        <v>0.1360591912877305</v>
      </c>
      <c r="BE7" s="55">
        <v>0.19534291200381396</v>
      </c>
      <c r="BF7" s="84">
        <v>39535370395</v>
      </c>
      <c r="BG7" s="59">
        <v>6.4873409281964944E-2</v>
      </c>
      <c r="BH7" s="55">
        <v>0.24002197441752848</v>
      </c>
      <c r="BI7" s="85">
        <v>42855756576</v>
      </c>
      <c r="BJ7" s="31">
        <v>8.3985204838751937E-2</v>
      </c>
      <c r="BK7" s="30">
        <v>0.41774631851137478</v>
      </c>
      <c r="BL7" s="77">
        <v>152198316390</v>
      </c>
      <c r="BM7" s="13">
        <v>0.25920651068662681</v>
      </c>
      <c r="BN7" s="84">
        <v>48901032831</v>
      </c>
      <c r="BO7" s="11">
        <v>0.14106100878838435</v>
      </c>
      <c r="BP7" s="17">
        <v>0.49634302013153531</v>
      </c>
      <c r="BQ7" s="77">
        <v>48446809812</v>
      </c>
      <c r="BR7" s="11">
        <v>-9.288618106897184E-3</v>
      </c>
      <c r="BS7" s="13">
        <v>0.30490037194299036</v>
      </c>
      <c r="BT7" s="77">
        <v>53034211698</v>
      </c>
      <c r="BU7" s="11">
        <v>9.4689452283888587E-2</v>
      </c>
      <c r="BV7" s="13">
        <v>0.34143707692965442</v>
      </c>
      <c r="BW7" s="76">
        <v>53645994586</v>
      </c>
      <c r="BX7" s="11">
        <v>1.1535627068122833E-2</v>
      </c>
      <c r="BY7" s="13">
        <v>0.25178036446199914</v>
      </c>
      <c r="BZ7" s="75">
        <v>204028048927</v>
      </c>
      <c r="CA7" s="13">
        <v>0.34054077447341213</v>
      </c>
      <c r="CB7" s="410">
        <v>57609624646</v>
      </c>
      <c r="CC7" s="11">
        <v>7.388492077718678E-2</v>
      </c>
      <c r="CD7" s="13">
        <v>0.17808605076086104</v>
      </c>
      <c r="CE7" s="410">
        <v>55769956152</v>
      </c>
      <c r="CF7" s="11">
        <v>-3.1933353242698748E-2</v>
      </c>
      <c r="CG7" s="13">
        <v>0.15115848429272827</v>
      </c>
      <c r="CH7" s="410">
        <v>55179996592</v>
      </c>
      <c r="CI7" s="11">
        <v>-1.0578447621369391E-2</v>
      </c>
      <c r="CJ7" s="13">
        <v>4.0460390100998112E-2</v>
      </c>
      <c r="CK7" s="410">
        <v>51730759919</v>
      </c>
      <c r="CL7" s="552">
        <v>-6.2508823596050589E-2</v>
      </c>
      <c r="CM7" s="553">
        <v>-3.5701354439979349E-2</v>
      </c>
      <c r="CN7" s="547">
        <v>220290337309</v>
      </c>
      <c r="CO7" s="13">
        <v>7.9706140736652165E-2</v>
      </c>
      <c r="CP7" s="410">
        <v>57935612786</v>
      </c>
      <c r="CQ7" s="552">
        <v>0.11994513277430219</v>
      </c>
      <c r="CR7" s="13">
        <v>5.6585708031102744E-3</v>
      </c>
      <c r="CS7" s="410">
        <v>62735286253</v>
      </c>
      <c r="CT7" s="552">
        <v>8.2844959019054754E-2</v>
      </c>
      <c r="CU7" s="13">
        <v>0.12489394974627777</v>
      </c>
      <c r="CV7" s="410">
        <v>62492394823</v>
      </c>
      <c r="CW7" s="13">
        <v>-3.8716876021009927E-3</v>
      </c>
      <c r="CX7" s="697">
        <v>0.13251900475941958</v>
      </c>
      <c r="CY7" s="74">
        <v>66107342639</v>
      </c>
      <c r="CZ7" s="13">
        <v>5.7846203945916663E-2</v>
      </c>
      <c r="DA7" s="684">
        <v>0.27791168624839169</v>
      </c>
      <c r="DB7" s="547">
        <v>249270636501</v>
      </c>
      <c r="DC7" s="527">
        <v>0.131555017555534</v>
      </c>
      <c r="DE7" s="683"/>
      <c r="DF7" s="690"/>
    </row>
    <row r="8" spans="1:110" s="83" customFormat="1" ht="20.100000000000001" customHeight="1" outlineLevel="1">
      <c r="A8" s="87" t="s">
        <v>39</v>
      </c>
      <c r="B8" s="86">
        <v>1563812961</v>
      </c>
      <c r="C8" s="84">
        <v>1539713395</v>
      </c>
      <c r="D8" s="23">
        <v>-1.5410772644184556E-2</v>
      </c>
      <c r="E8" s="84">
        <v>1581618808</v>
      </c>
      <c r="F8" s="23">
        <v>2.7216372304145642E-2</v>
      </c>
      <c r="G8" s="84">
        <v>1513692372</v>
      </c>
      <c r="H8" s="23">
        <v>-4.2947412901528925E-2</v>
      </c>
      <c r="I8" s="81">
        <v>6198837536</v>
      </c>
      <c r="J8" s="84">
        <v>1289428688</v>
      </c>
      <c r="K8" s="31">
        <v>-0.14815671146158094</v>
      </c>
      <c r="L8" s="55">
        <v>-0.17545849781456058</v>
      </c>
      <c r="M8" s="84">
        <v>1179904125</v>
      </c>
      <c r="N8" s="31">
        <v>-8.4940380200382193E-2</v>
      </c>
      <c r="O8" s="32">
        <v>-0.23368587372716854</v>
      </c>
      <c r="P8" s="84">
        <v>1095297874</v>
      </c>
      <c r="Q8" s="59">
        <v>-7.1706038827519136E-2</v>
      </c>
      <c r="R8" s="55">
        <v>-0.30748302406378569</v>
      </c>
      <c r="S8" s="85">
        <v>1075066511</v>
      </c>
      <c r="T8" s="31">
        <v>-1.847110587927614E-2</v>
      </c>
      <c r="U8" s="30">
        <v>-0.28977212881138836</v>
      </c>
      <c r="V8" s="80">
        <v>4639697198</v>
      </c>
      <c r="W8" s="31">
        <v>-0.25152140686785696</v>
      </c>
      <c r="X8" s="84">
        <v>1121568232</v>
      </c>
      <c r="Y8" s="31">
        <v>4.3254738682861005E-2</v>
      </c>
      <c r="Z8" s="55">
        <v>-0.13018203919471039</v>
      </c>
      <c r="AA8" s="84">
        <v>1145163502</v>
      </c>
      <c r="AB8" s="31">
        <v>2.103774815191084E-2</v>
      </c>
      <c r="AC8" s="32">
        <v>-2.9443598224559109E-2</v>
      </c>
      <c r="AD8" s="84">
        <v>1282744535</v>
      </c>
      <c r="AE8" s="59">
        <v>0.12014095171538219</v>
      </c>
      <c r="AF8" s="55">
        <v>0.17113761055287147</v>
      </c>
      <c r="AG8" s="85">
        <v>1348659526</v>
      </c>
      <c r="AH8" s="31">
        <v>5.1385906703551143E-2</v>
      </c>
      <c r="AI8" s="30">
        <v>0.25448938479676997</v>
      </c>
      <c r="AJ8" s="80">
        <v>4898135795</v>
      </c>
      <c r="AK8" s="33">
        <v>5.5701608525531299E-2</v>
      </c>
      <c r="AL8" s="84">
        <v>1426148801</v>
      </c>
      <c r="AM8" s="31">
        <v>5.7456514046822615E-2</v>
      </c>
      <c r="AN8" s="55">
        <v>0.27156668699225417</v>
      </c>
      <c r="AO8" s="84">
        <v>1530656961</v>
      </c>
      <c r="AP8" s="31">
        <v>7.3279983075202226E-2</v>
      </c>
      <c r="AQ8" s="32">
        <v>0.33662744082110985</v>
      </c>
      <c r="AR8" s="84">
        <v>1508600109</v>
      </c>
      <c r="AS8" s="59">
        <v>-1.4410055657140819E-2</v>
      </c>
      <c r="AT8" s="55">
        <v>0.17607213894698059</v>
      </c>
      <c r="AU8" s="85">
        <v>1466927542</v>
      </c>
      <c r="AV8" s="31">
        <v>-2.7623335535633342E-2</v>
      </c>
      <c r="AW8" s="30">
        <v>8.7693012001903936E-2</v>
      </c>
      <c r="AX8" s="80">
        <v>5932333413</v>
      </c>
      <c r="AY8" s="33">
        <v>0.21114106698628188</v>
      </c>
      <c r="AZ8" s="84">
        <v>1484881565</v>
      </c>
      <c r="BA8" s="59">
        <v>1.223920233682544E-2</v>
      </c>
      <c r="BB8" s="55">
        <v>4.1182774166915279E-2</v>
      </c>
      <c r="BC8" s="84">
        <v>1486552299</v>
      </c>
      <c r="BD8" s="59">
        <v>1.125163137169125E-3</v>
      </c>
      <c r="BE8" s="55">
        <v>-2.8814204046859589E-2</v>
      </c>
      <c r="BF8" s="84">
        <v>1496372090</v>
      </c>
      <c r="BG8" s="59">
        <v>6.6057487561022032E-3</v>
      </c>
      <c r="BH8" s="55">
        <v>-8.1055403132017645E-3</v>
      </c>
      <c r="BI8" s="85">
        <v>1531654359</v>
      </c>
      <c r="BJ8" s="31">
        <v>2.3578539880411586E-2</v>
      </c>
      <c r="BK8" s="30">
        <v>4.4124072353125099E-2</v>
      </c>
      <c r="BL8" s="77">
        <v>5999460313</v>
      </c>
      <c r="BM8" s="13">
        <v>1.1315429414823441E-2</v>
      </c>
      <c r="BN8" s="84">
        <v>1548989883</v>
      </c>
      <c r="BO8" s="11">
        <v>1.1318169728135041E-2</v>
      </c>
      <c r="BP8" s="17">
        <v>4.3174027822212135E-2</v>
      </c>
      <c r="BQ8" s="77">
        <v>1666642869</v>
      </c>
      <c r="BR8" s="11">
        <v>7.5954651022081654E-2</v>
      </c>
      <c r="BS8" s="13">
        <v>0.12114647437641213</v>
      </c>
      <c r="BT8" s="77">
        <v>1846567111</v>
      </c>
      <c r="BU8" s="11">
        <v>0.10795608666177903</v>
      </c>
      <c r="BV8" s="13">
        <v>0.23402937233345478</v>
      </c>
      <c r="BW8" s="76">
        <v>1877405030</v>
      </c>
      <c r="BX8" s="11">
        <v>1.670013443665197E-2</v>
      </c>
      <c r="BY8" s="13">
        <v>0.22573674600171323</v>
      </c>
      <c r="BZ8" s="75">
        <v>6939604893</v>
      </c>
      <c r="CA8" s="13">
        <v>0.15670485859583683</v>
      </c>
      <c r="CB8" s="410">
        <v>2079838435</v>
      </c>
      <c r="CC8" s="11">
        <v>0.1078261758998269</v>
      </c>
      <c r="CD8" s="13">
        <v>0.34270627447345303</v>
      </c>
      <c r="CE8" s="410">
        <v>2083153956</v>
      </c>
      <c r="CF8" s="11">
        <v>1.5941243051409426E-3</v>
      </c>
      <c r="CG8" s="13">
        <v>0.24991022056807544</v>
      </c>
      <c r="CH8" s="410">
        <v>2110146329</v>
      </c>
      <c r="CI8" s="11">
        <v>1.2957454691361336E-2</v>
      </c>
      <c r="CJ8" s="13">
        <v>0.14274012378421475</v>
      </c>
      <c r="CK8" s="410">
        <v>2073797299</v>
      </c>
      <c r="CL8" s="552">
        <v>-1.722583382036158E-2</v>
      </c>
      <c r="CM8" s="553">
        <v>0.10460836413120722</v>
      </c>
      <c r="CN8" s="547">
        <v>8346936019</v>
      </c>
      <c r="CO8" s="13">
        <v>0.20279701044933818</v>
      </c>
      <c r="CP8" s="410">
        <v>2070401412</v>
      </c>
      <c r="CQ8" s="552">
        <v>-1.637521179932877E-3</v>
      </c>
      <c r="CR8" s="13">
        <v>-4.5373827318466731E-3</v>
      </c>
      <c r="CS8" s="410">
        <v>2043575475</v>
      </c>
      <c r="CT8" s="552">
        <v>-1.2956877272454204E-2</v>
      </c>
      <c r="CU8" s="13">
        <v>-1.8999306741589672E-2</v>
      </c>
      <c r="CV8" s="410">
        <v>1941528731</v>
      </c>
      <c r="CW8" s="13">
        <v>-4.9935392770359965E-2</v>
      </c>
      <c r="CX8" s="697">
        <v>-7.9908011914940569E-2</v>
      </c>
      <c r="CY8" s="74">
        <v>1923423310</v>
      </c>
      <c r="CZ8" s="13">
        <v>-9.3253428141002459E-3</v>
      </c>
      <c r="DA8" s="684">
        <v>-7.2511420992066755E-2</v>
      </c>
      <c r="DB8" s="547">
        <v>7978928928</v>
      </c>
      <c r="DC8" s="527">
        <v>-4.4088883652912969E-2</v>
      </c>
      <c r="DE8" s="683"/>
      <c r="DF8" s="690"/>
    </row>
    <row r="9" spans="1:110" s="83" customFormat="1" ht="20.100000000000001" customHeight="1" outlineLevel="1">
      <c r="A9" s="87" t="s">
        <v>38</v>
      </c>
      <c r="B9" s="86">
        <v>559440003</v>
      </c>
      <c r="C9" s="84">
        <v>461211346</v>
      </c>
      <c r="D9" s="23">
        <v>-0.1755838990298304</v>
      </c>
      <c r="E9" s="84">
        <v>404348073</v>
      </c>
      <c r="F9" s="23">
        <v>-0.12329114080380843</v>
      </c>
      <c r="G9" s="84">
        <v>351558856</v>
      </c>
      <c r="H9" s="23">
        <v>-0.13055389780477578</v>
      </c>
      <c r="I9" s="81">
        <v>1776558278</v>
      </c>
      <c r="J9" s="84">
        <v>432282092</v>
      </c>
      <c r="K9" s="31">
        <v>0.22961514017442353</v>
      </c>
      <c r="L9" s="55">
        <v>-0.22729499198862257</v>
      </c>
      <c r="M9" s="84">
        <v>338377369</v>
      </c>
      <c r="N9" s="31">
        <v>-0.21723019467574889</v>
      </c>
      <c r="O9" s="32">
        <v>-0.26632904429892323</v>
      </c>
      <c r="P9" s="84">
        <v>506703887</v>
      </c>
      <c r="Q9" s="59">
        <v>0.4974520562573439</v>
      </c>
      <c r="R9" s="55">
        <v>0.25313788004623428</v>
      </c>
      <c r="S9" s="85">
        <v>490309267</v>
      </c>
      <c r="T9" s="31">
        <v>-3.2355425763686663E-2</v>
      </c>
      <c r="U9" s="30">
        <v>0.39467192656924555</v>
      </c>
      <c r="V9" s="80">
        <v>1767672615</v>
      </c>
      <c r="W9" s="31">
        <v>-5.0016163894174293E-3</v>
      </c>
      <c r="X9" s="84">
        <v>438652883</v>
      </c>
      <c r="Y9" s="31">
        <v>-0.10535469646752571</v>
      </c>
      <c r="Z9" s="55">
        <v>1.4737577886987818E-2</v>
      </c>
      <c r="AA9" s="84">
        <v>524608600</v>
      </c>
      <c r="AB9" s="31">
        <v>0.19595384033985708</v>
      </c>
      <c r="AC9" s="32">
        <v>0.55036550331473255</v>
      </c>
      <c r="AD9" s="84">
        <v>522346117</v>
      </c>
      <c r="AE9" s="59">
        <v>-4.312706654065579E-3</v>
      </c>
      <c r="AF9" s="55">
        <v>3.0870554580924248E-2</v>
      </c>
      <c r="AG9" s="85">
        <v>556279843</v>
      </c>
      <c r="AH9" s="31">
        <v>6.4964062899313113E-2</v>
      </c>
      <c r="AI9" s="30">
        <v>0.13454890706766909</v>
      </c>
      <c r="AJ9" s="80">
        <v>2041887443</v>
      </c>
      <c r="AK9" s="33">
        <v>0.15512760998449937</v>
      </c>
      <c r="AL9" s="84">
        <v>444970670</v>
      </c>
      <c r="AM9" s="31">
        <v>-0.20009564322825912</v>
      </c>
      <c r="AN9" s="55">
        <v>1.4402702557867464E-2</v>
      </c>
      <c r="AO9" s="84">
        <v>449073432</v>
      </c>
      <c r="AP9" s="31">
        <v>9.2202975984911895E-3</v>
      </c>
      <c r="AQ9" s="32">
        <v>-0.14398385386743562</v>
      </c>
      <c r="AR9" s="84">
        <v>424417068</v>
      </c>
      <c r="AS9" s="59">
        <v>-5.4904971532584446E-2</v>
      </c>
      <c r="AT9" s="55">
        <v>-0.18747923228076757</v>
      </c>
      <c r="AU9" s="85">
        <v>380409665</v>
      </c>
      <c r="AV9" s="31">
        <v>-0.10368905097850589</v>
      </c>
      <c r="AW9" s="30">
        <v>-0.31615414474041981</v>
      </c>
      <c r="AX9" s="80">
        <v>1698870835</v>
      </c>
      <c r="AY9" s="33">
        <v>-0.16798996887704554</v>
      </c>
      <c r="AZ9" s="84">
        <v>358277584</v>
      </c>
      <c r="BA9" s="59">
        <v>-5.8179596987894613E-2</v>
      </c>
      <c r="BB9" s="55">
        <v>-0.19482876478128322</v>
      </c>
      <c r="BC9" s="84">
        <v>464647293</v>
      </c>
      <c r="BD9" s="59">
        <v>0.29689188983701531</v>
      </c>
      <c r="BE9" s="55">
        <v>3.467998748142375E-2</v>
      </c>
      <c r="BF9" s="84">
        <v>451447895</v>
      </c>
      <c r="BG9" s="59">
        <v>-2.8407349399967363E-2</v>
      </c>
      <c r="BH9" s="55">
        <v>6.3689302429279282E-2</v>
      </c>
      <c r="BI9" s="85">
        <v>409859718</v>
      </c>
      <c r="BJ9" s="31">
        <v>-9.2121765237159869E-2</v>
      </c>
      <c r="BK9" s="30">
        <v>7.7416679200303706E-2</v>
      </c>
      <c r="BL9" s="77">
        <v>1684232490</v>
      </c>
      <c r="BM9" s="13">
        <v>-8.6165143920432508E-3</v>
      </c>
      <c r="BN9" s="84">
        <v>394821384</v>
      </c>
      <c r="BO9" s="11">
        <v>-3.6691417427852757E-2</v>
      </c>
      <c r="BP9" s="17">
        <v>0.10199856656396333</v>
      </c>
      <c r="BQ9" s="77">
        <v>521562723</v>
      </c>
      <c r="BR9" s="11">
        <v>0.32100930733782129</v>
      </c>
      <c r="BS9" s="13">
        <v>0.12249168532226884</v>
      </c>
      <c r="BT9" s="77">
        <v>377214915</v>
      </c>
      <c r="BU9" s="11">
        <v>-0.27676020857035066</v>
      </c>
      <c r="BV9" s="13">
        <v>-0.16443310694803437</v>
      </c>
      <c r="BW9" s="76">
        <v>346144604</v>
      </c>
      <c r="BX9" s="11">
        <v>-8.2367663007174574E-2</v>
      </c>
      <c r="BY9" s="13">
        <v>-0.15545590650116048</v>
      </c>
      <c r="BZ9" s="75">
        <v>1639743626</v>
      </c>
      <c r="CA9" s="13">
        <v>-2.6414918524698461E-2</v>
      </c>
      <c r="CB9" s="410">
        <v>326088695</v>
      </c>
      <c r="CC9" s="11">
        <v>-5.794083966133412E-2</v>
      </c>
      <c r="CD9" s="13">
        <v>-0.17408552774841601</v>
      </c>
      <c r="CE9" s="410">
        <v>469537676</v>
      </c>
      <c r="CF9" s="11">
        <v>0.43990786310454588</v>
      </c>
      <c r="CG9" s="13">
        <v>-9.9748399772044305E-2</v>
      </c>
      <c r="CH9" s="410">
        <v>448948054</v>
      </c>
      <c r="CI9" s="11">
        <v>-4.385084105583037E-2</v>
      </c>
      <c r="CJ9" s="13">
        <v>0.1901651714911643</v>
      </c>
      <c r="CK9" s="410">
        <v>353884591</v>
      </c>
      <c r="CL9" s="552">
        <v>-0.21174713233081532</v>
      </c>
      <c r="CM9" s="553">
        <v>2.2360559461443996E-2</v>
      </c>
      <c r="CN9" s="547">
        <v>1598459016</v>
      </c>
      <c r="CO9" s="13">
        <v>-2.5177478567615985E-2</v>
      </c>
      <c r="CP9" s="410">
        <v>463246828</v>
      </c>
      <c r="CQ9" s="552">
        <v>0.30903362220707709</v>
      </c>
      <c r="CR9" s="13">
        <v>0.42061603208906084</v>
      </c>
      <c r="CS9" s="410">
        <v>384744392</v>
      </c>
      <c r="CT9" s="552">
        <v>-0.16946135678666752</v>
      </c>
      <c r="CU9" s="13">
        <v>-0.18058888207301171</v>
      </c>
      <c r="CV9" s="410">
        <v>425805173</v>
      </c>
      <c r="CW9" s="13">
        <v>0.10672223391367841</v>
      </c>
      <c r="CX9" s="697">
        <v>-5.1549128666008248E-2</v>
      </c>
      <c r="CY9" s="74">
        <v>476393033</v>
      </c>
      <c r="CZ9" s="13">
        <v>0.11880517947582558</v>
      </c>
      <c r="DA9" s="684">
        <v>0.3461819053884716</v>
      </c>
      <c r="DB9" s="547">
        <v>1750189426</v>
      </c>
      <c r="DC9" s="527">
        <v>9.4922927945748414E-2</v>
      </c>
      <c r="DE9" s="683"/>
      <c r="DF9" s="690"/>
    </row>
    <row r="10" spans="1:110" s="63" customFormat="1" ht="20.100000000000001" customHeight="1">
      <c r="A10" s="69" t="s">
        <v>37</v>
      </c>
      <c r="B10" s="68">
        <v>2750856789</v>
      </c>
      <c r="C10" s="65">
        <v>4020724815</v>
      </c>
      <c r="D10" s="23">
        <v>0.46162636712964855</v>
      </c>
      <c r="E10" s="65">
        <v>4184832073</v>
      </c>
      <c r="F10" s="23">
        <v>4.0815341897503021E-2</v>
      </c>
      <c r="G10" s="65">
        <v>3879919201</v>
      </c>
      <c r="H10" s="23">
        <v>-7.2861435460519153E-2</v>
      </c>
      <c r="I10" s="67">
        <v>14836332878</v>
      </c>
      <c r="J10" s="65">
        <v>2916523846</v>
      </c>
      <c r="K10" s="31">
        <v>-0.24830294268800679</v>
      </c>
      <c r="L10" s="55">
        <v>6.0223802875693844E-2</v>
      </c>
      <c r="M10" s="65">
        <v>2893036719</v>
      </c>
      <c r="N10" s="31">
        <v>-8.0531235951362135E-3</v>
      </c>
      <c r="O10" s="32">
        <v>-0.28046885770271246</v>
      </c>
      <c r="P10" s="65">
        <v>4102399365</v>
      </c>
      <c r="Q10" s="59">
        <v>0.41802533582015</v>
      </c>
      <c r="R10" s="55">
        <v>-1.9697972717195866E-2</v>
      </c>
      <c r="S10" s="65">
        <v>3755035579</v>
      </c>
      <c r="T10" s="31">
        <v>-8.4673322876257839E-2</v>
      </c>
      <c r="U10" s="30">
        <v>-3.2187170796704412E-2</v>
      </c>
      <c r="V10" s="66">
        <v>13666995509</v>
      </c>
      <c r="W10" s="31">
        <v>-7.8815794887828861E-2</v>
      </c>
      <c r="X10" s="65">
        <v>3713327908</v>
      </c>
      <c r="Y10" s="31">
        <v>-1.11071307108912E-2</v>
      </c>
      <c r="Z10" s="55">
        <v>0.27320334208575514</v>
      </c>
      <c r="AA10" s="65">
        <v>3743303857</v>
      </c>
      <c r="AB10" s="31">
        <v>8.0725294783203783E-3</v>
      </c>
      <c r="AC10" s="32">
        <v>0.29390126036627051</v>
      </c>
      <c r="AD10" s="65">
        <v>4710307300</v>
      </c>
      <c r="AE10" s="59">
        <v>0.2583288666752761</v>
      </c>
      <c r="AF10" s="55">
        <v>0.14818350943265624</v>
      </c>
      <c r="AG10" s="65">
        <v>7134951150</v>
      </c>
      <c r="AH10" s="31">
        <v>0.514752795428018</v>
      </c>
      <c r="AI10" s="30">
        <v>0.90010214281381118</v>
      </c>
      <c r="AJ10" s="66">
        <v>19301890215</v>
      </c>
      <c r="AK10" s="33">
        <v>0.41229944813322761</v>
      </c>
      <c r="AL10" s="65">
        <v>5896580078</v>
      </c>
      <c r="AM10" s="31">
        <v>-0.17356405754789228</v>
      </c>
      <c r="AN10" s="55">
        <v>0.5879502764343536</v>
      </c>
      <c r="AO10" s="65">
        <v>6228485083</v>
      </c>
      <c r="AP10" s="31">
        <v>5.6287712641829302E-2</v>
      </c>
      <c r="AQ10" s="32">
        <v>0.66390047961313559</v>
      </c>
      <c r="AR10" s="65">
        <v>8027333776</v>
      </c>
      <c r="AS10" s="59">
        <v>0.28880998654227641</v>
      </c>
      <c r="AT10" s="55">
        <v>0.70420596040517358</v>
      </c>
      <c r="AU10" s="65">
        <v>8662989114</v>
      </c>
      <c r="AV10" s="31">
        <v>7.9186359473486956E-2</v>
      </c>
      <c r="AW10" s="30">
        <v>0.21416235821039931</v>
      </c>
      <c r="AX10" s="66">
        <v>28815388051</v>
      </c>
      <c r="AY10" s="33">
        <v>0.49287907712825008</v>
      </c>
      <c r="AZ10" s="65">
        <v>4210196450</v>
      </c>
      <c r="BA10" s="31">
        <v>-0.51400187688149968</v>
      </c>
      <c r="BB10" s="55">
        <v>-0.28599350906669735</v>
      </c>
      <c r="BC10" s="65">
        <v>4302938136</v>
      </c>
      <c r="BD10" s="31">
        <v>2.2027876157655304E-2</v>
      </c>
      <c r="BE10" s="32">
        <v>-0.3091517313344106</v>
      </c>
      <c r="BF10" s="65">
        <v>7033497157</v>
      </c>
      <c r="BG10" s="59">
        <v>0.63458012518356122</v>
      </c>
      <c r="BH10" s="55">
        <v>-0.12380656476143514</v>
      </c>
      <c r="BI10" s="65">
        <v>13831865428</v>
      </c>
      <c r="BJ10" s="31">
        <v>0.96657013136544867</v>
      </c>
      <c r="BK10" s="30">
        <v>0.59666198883324606</v>
      </c>
      <c r="BL10" s="64">
        <v>29378497171</v>
      </c>
      <c r="BM10" s="13">
        <v>1.954195858835428E-2</v>
      </c>
      <c r="BN10" s="64">
        <v>8382524608</v>
      </c>
      <c r="BO10" s="11">
        <v>-0.39397005764449089</v>
      </c>
      <c r="BP10" s="17">
        <v>0.99100557599871619</v>
      </c>
      <c r="BQ10" s="64">
        <v>12912391687</v>
      </c>
      <c r="BR10" s="11">
        <v>0.54039412836042811</v>
      </c>
      <c r="BS10" s="13">
        <v>2.0008313572928391</v>
      </c>
      <c r="BT10" s="64">
        <v>14458149971</v>
      </c>
      <c r="BU10" s="11">
        <v>0.11971122945071788</v>
      </c>
      <c r="BV10" s="13">
        <v>1.0556132530189064</v>
      </c>
      <c r="BW10" s="72">
        <v>17787582215</v>
      </c>
      <c r="BX10" s="11">
        <v>0.23028065490246941</v>
      </c>
      <c r="BY10" s="13">
        <v>0.2859857773769543</v>
      </c>
      <c r="BZ10" s="71">
        <v>53540648481</v>
      </c>
      <c r="CA10" s="13">
        <v>0.82244340714101805</v>
      </c>
      <c r="CB10" s="64">
        <v>14168466538</v>
      </c>
      <c r="CC10" s="11">
        <v>-0.20346304704346241</v>
      </c>
      <c r="CD10" s="13">
        <v>0.69023858569745111</v>
      </c>
      <c r="CE10" s="64">
        <v>18392707269</v>
      </c>
      <c r="CF10" s="11">
        <v>0.2981438195637145</v>
      </c>
      <c r="CG10" s="13">
        <v>0.4244229663136303</v>
      </c>
      <c r="CH10" s="64">
        <v>23085384873</v>
      </c>
      <c r="CI10" s="11">
        <v>0.2551379487189076</v>
      </c>
      <c r="CJ10" s="13">
        <v>0.59670392956944096</v>
      </c>
      <c r="CK10" s="64">
        <v>24719195869</v>
      </c>
      <c r="CL10" s="552">
        <v>7.0772525777157647E-2</v>
      </c>
      <c r="CM10" s="553">
        <v>0.38968835506799082</v>
      </c>
      <c r="CN10" s="546">
        <v>80365754549</v>
      </c>
      <c r="CO10" s="13">
        <v>0.50102318199450724</v>
      </c>
      <c r="CP10" s="64">
        <v>11441462581</v>
      </c>
      <c r="CQ10" s="552">
        <v>-0.53714260602835462</v>
      </c>
      <c r="CR10" s="13">
        <v>-0.1924699437081735</v>
      </c>
      <c r="CS10" s="64">
        <v>19974919005</v>
      </c>
      <c r="CT10" s="552">
        <v>0.74583615194187569</v>
      </c>
      <c r="CU10" s="13">
        <v>8.6023863309494297E-2</v>
      </c>
      <c r="CV10" s="64">
        <v>21563883861</v>
      </c>
      <c r="CW10" s="13">
        <v>7.9547999949449499E-2</v>
      </c>
      <c r="CX10" s="697">
        <v>-6.5907543684901038E-2</v>
      </c>
      <c r="CY10" s="70">
        <v>29879450267</v>
      </c>
      <c r="CZ10" s="13">
        <v>0.38562470747857081</v>
      </c>
      <c r="DA10" s="684">
        <v>0.20875494596777733</v>
      </c>
      <c r="DB10" s="546">
        <v>82859715714</v>
      </c>
      <c r="DC10" s="527">
        <v>3.1032635467628245E-2</v>
      </c>
      <c r="DE10" s="683"/>
      <c r="DF10" s="690"/>
    </row>
    <row r="11" spans="1:110" s="73" customFormat="1" ht="20.100000000000001" customHeight="1" outlineLevel="1">
      <c r="A11" s="56" t="s">
        <v>36</v>
      </c>
      <c r="B11" s="82">
        <v>2055923791</v>
      </c>
      <c r="C11" s="78">
        <v>2210482913</v>
      </c>
      <c r="D11" s="23">
        <v>7.5177456808757759E-2</v>
      </c>
      <c r="E11" s="78">
        <v>1996001208</v>
      </c>
      <c r="F11" s="23">
        <v>-9.7029343108068655E-2</v>
      </c>
      <c r="G11" s="78">
        <v>1737051746</v>
      </c>
      <c r="H11" s="23">
        <v>-0.1297341208823557</v>
      </c>
      <c r="I11" s="81">
        <v>7999459658</v>
      </c>
      <c r="J11" s="78">
        <v>1380801150</v>
      </c>
      <c r="K11" s="31">
        <v>-0.20508922478582281</v>
      </c>
      <c r="L11" s="55">
        <v>-0.32837921520019997</v>
      </c>
      <c r="M11" s="78">
        <v>1300574858</v>
      </c>
      <c r="N11" s="31">
        <v>-5.810126389306669E-2</v>
      </c>
      <c r="O11" s="32">
        <v>-0.41163315475038009</v>
      </c>
      <c r="P11" s="78">
        <v>1553102530</v>
      </c>
      <c r="Q11" s="59">
        <v>0.19416619539173041</v>
      </c>
      <c r="R11" s="55">
        <v>-0.22189299095855053</v>
      </c>
      <c r="S11" s="79">
        <v>1706116968</v>
      </c>
      <c r="T11" s="31">
        <v>9.8521787869342958E-2</v>
      </c>
      <c r="U11" s="30">
        <v>-1.7808783227808322E-2</v>
      </c>
      <c r="V11" s="80">
        <v>5940595506</v>
      </c>
      <c r="W11" s="31">
        <v>-0.25737540284249039</v>
      </c>
      <c r="X11" s="78">
        <v>1714689690</v>
      </c>
      <c r="Y11" s="31">
        <v>5.0246976970456103E-3</v>
      </c>
      <c r="Z11" s="55">
        <v>0.24180783742829304</v>
      </c>
      <c r="AA11" s="78">
        <v>1826356392</v>
      </c>
      <c r="AB11" s="31">
        <v>6.512356296957722E-2</v>
      </c>
      <c r="AC11" s="32">
        <v>0.40426856690781876</v>
      </c>
      <c r="AD11" s="78">
        <v>2452322971</v>
      </c>
      <c r="AE11" s="59">
        <v>0.34274065113573959</v>
      </c>
      <c r="AF11" s="55">
        <v>0.57898330833315947</v>
      </c>
      <c r="AG11" s="79">
        <v>2321573240</v>
      </c>
      <c r="AH11" s="31">
        <v>-5.3316684851948071E-2</v>
      </c>
      <c r="AI11" s="30">
        <v>0.3607350982045916</v>
      </c>
      <c r="AJ11" s="80">
        <v>8314942293</v>
      </c>
      <c r="AK11" s="33">
        <v>0.39968161181853068</v>
      </c>
      <c r="AL11" s="78">
        <v>1822009164</v>
      </c>
      <c r="AM11" s="31">
        <v>-0.21518342277239555</v>
      </c>
      <c r="AN11" s="55">
        <v>6.2588277415956295E-2</v>
      </c>
      <c r="AO11" s="78">
        <v>1944990236</v>
      </c>
      <c r="AP11" s="31">
        <v>6.749750463933446E-2</v>
      </c>
      <c r="AQ11" s="32">
        <v>6.4956568454904273E-2</v>
      </c>
      <c r="AR11" s="78">
        <v>2423155397</v>
      </c>
      <c r="AS11" s="59">
        <v>0.24584450458907092</v>
      </c>
      <c r="AT11" s="55">
        <v>-1.1893855069222803E-2</v>
      </c>
      <c r="AU11" s="79">
        <v>1662027254</v>
      </c>
      <c r="AV11" s="31">
        <v>-0.31410620381273058</v>
      </c>
      <c r="AW11" s="30">
        <v>-0.28409441263201329</v>
      </c>
      <c r="AX11" s="80">
        <v>7852182051</v>
      </c>
      <c r="AY11" s="33">
        <v>-5.5654053352790944E-2</v>
      </c>
      <c r="AZ11" s="78">
        <v>1276389866</v>
      </c>
      <c r="BA11" s="59">
        <v>-0.23202831787017134</v>
      </c>
      <c r="BB11" s="55">
        <v>-0.29946023806058092</v>
      </c>
      <c r="BC11" s="78">
        <v>1190308626</v>
      </c>
      <c r="BD11" s="59">
        <v>-6.7441181016083054E-2</v>
      </c>
      <c r="BE11" s="55">
        <v>-0.38801305838534811</v>
      </c>
      <c r="BF11" s="78">
        <v>1824070588</v>
      </c>
      <c r="BG11" s="59">
        <v>0.53243499051984533</v>
      </c>
      <c r="BH11" s="55">
        <v>-0.2472333428312935</v>
      </c>
      <c r="BI11" s="79">
        <v>2026210436</v>
      </c>
      <c r="BJ11" s="31">
        <v>0.1108179964798599</v>
      </c>
      <c r="BK11" s="30">
        <v>0.21911986167706976</v>
      </c>
      <c r="BL11" s="77">
        <v>6316979516</v>
      </c>
      <c r="BM11" s="13">
        <v>-0.19551285553860631</v>
      </c>
      <c r="BN11" s="78">
        <v>2273926342</v>
      </c>
      <c r="BO11" s="11">
        <v>0.1222557645537663</v>
      </c>
      <c r="BP11" s="17">
        <v>0.78152961142359922</v>
      </c>
      <c r="BQ11" s="77">
        <v>2626840269</v>
      </c>
      <c r="BR11" s="11">
        <v>0.15520024570787094</v>
      </c>
      <c r="BS11" s="13">
        <v>1.2068564501858865</v>
      </c>
      <c r="BT11" s="77">
        <v>3259743751</v>
      </c>
      <c r="BU11" s="11">
        <v>0.24093717820190763</v>
      </c>
      <c r="BV11" s="13">
        <v>0.7870710554979905</v>
      </c>
      <c r="BW11" s="76">
        <v>3131487007</v>
      </c>
      <c r="BX11" s="11">
        <v>-3.9345652234367923E-2</v>
      </c>
      <c r="BY11" s="13">
        <v>0.54548952634058989</v>
      </c>
      <c r="BZ11" s="75">
        <v>11291997369</v>
      </c>
      <c r="CA11" s="13">
        <v>0.78756276483072263</v>
      </c>
      <c r="CB11" s="410">
        <v>2975706737</v>
      </c>
      <c r="CC11" s="11">
        <v>-4.9746420678666414E-2</v>
      </c>
      <c r="CD11" s="13">
        <v>0.30862054853665977</v>
      </c>
      <c r="CE11" s="410">
        <v>3270450559</v>
      </c>
      <c r="CF11" s="11">
        <v>9.9050023423057576E-2</v>
      </c>
      <c r="CG11" s="13">
        <v>0.24501310475380111</v>
      </c>
      <c r="CH11" s="410">
        <v>4248389313</v>
      </c>
      <c r="CI11" s="11">
        <v>0.29902263812207663</v>
      </c>
      <c r="CJ11" s="13">
        <v>0.30328934956826314</v>
      </c>
      <c r="CK11" s="410">
        <v>4342179166</v>
      </c>
      <c r="CL11" s="552">
        <v>2.2076567397673497E-2</v>
      </c>
      <c r="CM11" s="553">
        <v>0.38661893097230404</v>
      </c>
      <c r="CN11" s="547">
        <v>14836725775</v>
      </c>
      <c r="CO11" s="13">
        <v>0.31391509315538513</v>
      </c>
      <c r="CP11" s="410">
        <v>3576161280</v>
      </c>
      <c r="CQ11" s="552">
        <v>-0.17641323785025964</v>
      </c>
      <c r="CR11" s="13">
        <v>0.20178552393417526</v>
      </c>
      <c r="CS11" s="410">
        <v>3743000451</v>
      </c>
      <c r="CT11" s="552">
        <v>4.6653145072920177E-2</v>
      </c>
      <c r="CU11" s="13">
        <v>0.14449076158622343</v>
      </c>
      <c r="CV11" s="410">
        <v>3395726256</v>
      </c>
      <c r="CW11" s="13">
        <v>-9.2779629483405568E-2</v>
      </c>
      <c r="CX11" s="697">
        <v>-0.2007026649819651</v>
      </c>
      <c r="CY11" s="74">
        <v>4093799209</v>
      </c>
      <c r="CZ11" s="13">
        <v>0.20557397751557738</v>
      </c>
      <c r="DA11" s="684">
        <v>-5.7201683188215058E-2</v>
      </c>
      <c r="DB11" s="547">
        <v>14808687196</v>
      </c>
      <c r="DC11" s="527">
        <v>-1.8898090741318319E-3</v>
      </c>
      <c r="DE11" s="683"/>
      <c r="DF11" s="690"/>
    </row>
    <row r="12" spans="1:110" s="73" customFormat="1" ht="18.75" customHeight="1" outlineLevel="1">
      <c r="A12" s="56" t="s">
        <v>35</v>
      </c>
      <c r="B12" s="82">
        <v>609790000</v>
      </c>
      <c r="C12" s="78">
        <v>1589101023</v>
      </c>
      <c r="D12" s="23">
        <v>1.6059807851883434</v>
      </c>
      <c r="E12" s="78">
        <v>1861533882</v>
      </c>
      <c r="F12" s="23">
        <v>0.17143835102798244</v>
      </c>
      <c r="G12" s="78">
        <v>1927212230</v>
      </c>
      <c r="H12" s="23">
        <v>3.5281843986334716E-2</v>
      </c>
      <c r="I12" s="81">
        <v>5987637135</v>
      </c>
      <c r="J12" s="78">
        <v>1385290000</v>
      </c>
      <c r="K12" s="31">
        <v>-0.2811948894699573</v>
      </c>
      <c r="L12" s="55">
        <v>1.271749290739435</v>
      </c>
      <c r="M12" s="78">
        <v>1374461861</v>
      </c>
      <c r="N12" s="31">
        <v>-7.8165142316771741E-3</v>
      </c>
      <c r="O12" s="32">
        <v>-0.13506955120750685</v>
      </c>
      <c r="P12" s="78">
        <v>2275728344</v>
      </c>
      <c r="Q12" s="59">
        <v>0.6557231659700451</v>
      </c>
      <c r="R12" s="55">
        <v>0.22250170464530927</v>
      </c>
      <c r="S12" s="79">
        <v>1748344240</v>
      </c>
      <c r="T12" s="31">
        <v>-0.2317429957712035</v>
      </c>
      <c r="U12" s="30">
        <v>-9.2811776106256905E-2</v>
      </c>
      <c r="V12" s="80">
        <v>6783824445</v>
      </c>
      <c r="W12" s="31">
        <v>0.1329718705473959</v>
      </c>
      <c r="X12" s="78">
        <v>1611803369</v>
      </c>
      <c r="Y12" s="31">
        <v>-7.8097246455309022E-2</v>
      </c>
      <c r="Z12" s="55">
        <v>0.16351332139840746</v>
      </c>
      <c r="AA12" s="78">
        <v>1485877164</v>
      </c>
      <c r="AB12" s="31">
        <v>-7.812752313461635E-2</v>
      </c>
      <c r="AC12" s="32">
        <v>8.1061036440064571E-2</v>
      </c>
      <c r="AD12" s="78">
        <v>1875990313</v>
      </c>
      <c r="AE12" s="59">
        <v>0.26254737501302627</v>
      </c>
      <c r="AF12" s="55">
        <v>-0.17565278916260663</v>
      </c>
      <c r="AG12" s="79">
        <v>4112617110</v>
      </c>
      <c r="AH12" s="31">
        <v>1.1922379244183228</v>
      </c>
      <c r="AI12" s="30">
        <v>1.3522925382246234</v>
      </c>
      <c r="AJ12" s="80">
        <v>9086287956</v>
      </c>
      <c r="AK12" s="33">
        <v>0.33940493738705535</v>
      </c>
      <c r="AL12" s="78">
        <v>2946970505</v>
      </c>
      <c r="AM12" s="31">
        <v>-0.28343183277764461</v>
      </c>
      <c r="AN12" s="55">
        <v>0.82836849809314428</v>
      </c>
      <c r="AO12" s="78">
        <v>3464205018</v>
      </c>
      <c r="AP12" s="31">
        <v>0.17551397685264591</v>
      </c>
      <c r="AQ12" s="32">
        <v>1.3314208616507144</v>
      </c>
      <c r="AR12" s="78">
        <v>4316424386</v>
      </c>
      <c r="AS12" s="59">
        <v>0.24600719748740918</v>
      </c>
      <c r="AT12" s="55">
        <v>1.3008777583170814</v>
      </c>
      <c r="AU12" s="79">
        <v>4839577025</v>
      </c>
      <c r="AV12" s="31">
        <v>0.12120046413805063</v>
      </c>
      <c r="AW12" s="30">
        <v>0.1767633347710309</v>
      </c>
      <c r="AX12" s="80">
        <v>15567176934</v>
      </c>
      <c r="AY12" s="33">
        <v>0.71326035553610634</v>
      </c>
      <c r="AZ12" s="78">
        <v>1929449715</v>
      </c>
      <c r="BA12" s="59">
        <v>-0.60131852328561708</v>
      </c>
      <c r="BB12" s="55">
        <v>-0.34527688291199915</v>
      </c>
      <c r="BC12" s="78">
        <v>1862790859</v>
      </c>
      <c r="BD12" s="59">
        <v>-3.4548117777715708E-2</v>
      </c>
      <c r="BE12" s="55">
        <v>-0.46227464906928323</v>
      </c>
      <c r="BF12" s="78">
        <v>3657900182</v>
      </c>
      <c r="BG12" s="59">
        <v>0.96366659430767587</v>
      </c>
      <c r="BH12" s="55">
        <v>-0.15256243249293888</v>
      </c>
      <c r="BI12" s="79">
        <v>9929381968</v>
      </c>
      <c r="BJ12" s="31">
        <v>1.7145032597830467</v>
      </c>
      <c r="BK12" s="30">
        <v>1.051704501593298</v>
      </c>
      <c r="BL12" s="77">
        <v>17379522724</v>
      </c>
      <c r="BM12" s="13">
        <v>0.11642096686404879</v>
      </c>
      <c r="BN12" s="78">
        <v>4790580282</v>
      </c>
      <c r="BO12" s="11">
        <v>-0.51753489820022203</v>
      </c>
      <c r="BP12" s="17">
        <v>1.4828738705947564</v>
      </c>
      <c r="BQ12" s="77">
        <v>8622835373</v>
      </c>
      <c r="BR12" s="11">
        <v>0.79995634462054932</v>
      </c>
      <c r="BS12" s="13">
        <v>3.6289873773747132</v>
      </c>
      <c r="BT12" s="77">
        <v>9509869267</v>
      </c>
      <c r="BU12" s="11">
        <v>0.10287032694344345</v>
      </c>
      <c r="BV12" s="13">
        <v>1.5998165050530075</v>
      </c>
      <c r="BW12" s="76">
        <v>11745904599</v>
      </c>
      <c r="BX12" s="11">
        <v>0.23512787286773951</v>
      </c>
      <c r="BY12" s="13">
        <v>0.18294417888789183</v>
      </c>
      <c r="BZ12" s="75">
        <v>34669189521</v>
      </c>
      <c r="CA12" s="13">
        <v>0.99482978166736902</v>
      </c>
      <c r="CB12" s="410">
        <v>9677795187</v>
      </c>
      <c r="CC12" s="11">
        <v>-0.17607068017358751</v>
      </c>
      <c r="CD12" s="13">
        <v>1.0201717990956318</v>
      </c>
      <c r="CE12" s="410">
        <v>12942733652</v>
      </c>
      <c r="CF12" s="11">
        <v>0.33736387285667413</v>
      </c>
      <c r="CG12" s="13">
        <v>0.50098350393265711</v>
      </c>
      <c r="CH12" s="410">
        <v>17009269025</v>
      </c>
      <c r="CI12" s="11">
        <v>0.31419447253877553</v>
      </c>
      <c r="CJ12" s="13">
        <v>0.78859125687705411</v>
      </c>
      <c r="CK12" s="410">
        <v>17122762140</v>
      </c>
      <c r="CL12" s="552">
        <v>6.6724275354330675E-3</v>
      </c>
      <c r="CM12" s="553">
        <v>0.45776444850895226</v>
      </c>
      <c r="CN12" s="547">
        <v>56752560004</v>
      </c>
      <c r="CO12" s="13">
        <v>0.63697394684186515</v>
      </c>
      <c r="CP12" s="410">
        <v>6821310394</v>
      </c>
      <c r="CQ12" s="552">
        <v>-0.60162324639989428</v>
      </c>
      <c r="CR12" s="13">
        <v>-0.29515863249896657</v>
      </c>
      <c r="CS12" s="410">
        <v>14868192444</v>
      </c>
      <c r="CT12" s="552">
        <v>1.1796680674548998</v>
      </c>
      <c r="CU12" s="13">
        <v>0.14876755125857555</v>
      </c>
      <c r="CV12" s="410">
        <v>12582388119</v>
      </c>
      <c r="CW12" s="13">
        <v>-0.15373787591257793</v>
      </c>
      <c r="CX12" s="697">
        <v>-0.26516598104188815</v>
      </c>
      <c r="CY12" s="74">
        <v>19312622131</v>
      </c>
      <c r="CZ12" s="13">
        <v>0.53489321330320672</v>
      </c>
      <c r="DA12" s="684">
        <v>0.12789174860312569</v>
      </c>
      <c r="DB12" s="547">
        <v>53584513088</v>
      </c>
      <c r="DC12" s="527">
        <v>-5.5822097113799152E-2</v>
      </c>
      <c r="DD12" s="760"/>
      <c r="DE12" s="683"/>
      <c r="DF12" s="690"/>
    </row>
    <row r="13" spans="1:110" s="73" customFormat="1" ht="20.100000000000001" customHeight="1" outlineLevel="1">
      <c r="A13" s="56" t="s">
        <v>34</v>
      </c>
      <c r="B13" s="82">
        <v>85142998</v>
      </c>
      <c r="C13" s="78">
        <v>221140879</v>
      </c>
      <c r="D13" s="23">
        <v>1.5972879061646386</v>
      </c>
      <c r="E13" s="78">
        <v>327296983</v>
      </c>
      <c r="F13" s="23">
        <v>0.48003835600201272</v>
      </c>
      <c r="G13" s="78">
        <v>215655225</v>
      </c>
      <c r="H13" s="23">
        <v>-0.34110231318569773</v>
      </c>
      <c r="I13" s="81">
        <v>849236085</v>
      </c>
      <c r="J13" s="78">
        <v>150432696</v>
      </c>
      <c r="K13" s="31">
        <v>-0.30243889986899231</v>
      </c>
      <c r="L13" s="55">
        <v>0.76682404347565969</v>
      </c>
      <c r="M13" s="78">
        <v>218000000</v>
      </c>
      <c r="N13" s="31">
        <v>0.44915304848355575</v>
      </c>
      <c r="O13" s="32">
        <v>-1.4203068262200413E-2</v>
      </c>
      <c r="P13" s="78">
        <v>273568491</v>
      </c>
      <c r="Q13" s="59">
        <v>0.25490133486238542</v>
      </c>
      <c r="R13" s="55">
        <v>-0.16415822568092542</v>
      </c>
      <c r="S13" s="79">
        <v>300574371</v>
      </c>
      <c r="T13" s="31">
        <v>9.8717070453848477E-2</v>
      </c>
      <c r="U13" s="30">
        <v>0.39377272681429343</v>
      </c>
      <c r="V13" s="80">
        <v>942575558</v>
      </c>
      <c r="W13" s="31">
        <v>0.10990992334010397</v>
      </c>
      <c r="X13" s="78">
        <v>386834849</v>
      </c>
      <c r="Y13" s="31">
        <v>0.286985472889836</v>
      </c>
      <c r="Z13" s="55">
        <v>1.571481195816633</v>
      </c>
      <c r="AA13" s="78">
        <v>431070301</v>
      </c>
      <c r="AB13" s="31">
        <v>0.11435229301173955</v>
      </c>
      <c r="AC13" s="32">
        <v>0.97738670183486231</v>
      </c>
      <c r="AD13" s="78">
        <v>381994016</v>
      </c>
      <c r="AE13" s="59">
        <v>-0.11384752066229675</v>
      </c>
      <c r="AF13" s="55">
        <v>0.39633776756841499</v>
      </c>
      <c r="AG13" s="79">
        <v>700760800</v>
      </c>
      <c r="AH13" s="31">
        <v>0.8344810930231954</v>
      </c>
      <c r="AI13" s="30">
        <v>1.3314056939338985</v>
      </c>
      <c r="AJ13" s="80">
        <v>1900659966</v>
      </c>
      <c r="AK13" s="33">
        <v>1.0164536942087778</v>
      </c>
      <c r="AL13" s="78">
        <v>1127600409</v>
      </c>
      <c r="AM13" s="31">
        <v>0.60910885568941642</v>
      </c>
      <c r="AN13" s="55">
        <v>1.914940088554431</v>
      </c>
      <c r="AO13" s="78">
        <v>819289829</v>
      </c>
      <c r="AP13" s="31">
        <v>-0.27342184122957336</v>
      </c>
      <c r="AQ13" s="32">
        <v>0.90059446707278501</v>
      </c>
      <c r="AR13" s="78">
        <v>1287753993</v>
      </c>
      <c r="AS13" s="59">
        <v>0.57179296924971346</v>
      </c>
      <c r="AT13" s="55">
        <v>2.3711365598983623</v>
      </c>
      <c r="AU13" s="79">
        <v>2161384835</v>
      </c>
      <c r="AV13" s="31">
        <v>0.67841439183951335</v>
      </c>
      <c r="AW13" s="30">
        <v>2.0843403840511625</v>
      </c>
      <c r="AX13" s="80">
        <v>5396029066</v>
      </c>
      <c r="AY13" s="33">
        <v>1.8390291596219162</v>
      </c>
      <c r="AZ13" s="78">
        <v>1004356869</v>
      </c>
      <c r="BA13" s="59">
        <v>-0.53531788844997608</v>
      </c>
      <c r="BB13" s="55">
        <v>-0.10929717568060938</v>
      </c>
      <c r="BC13" s="78">
        <v>1249838651</v>
      </c>
      <c r="BD13" s="59">
        <v>0.24441688963049249</v>
      </c>
      <c r="BE13" s="55">
        <v>0.52551466741081687</v>
      </c>
      <c r="BF13" s="78">
        <v>1551526387</v>
      </c>
      <c r="BG13" s="59">
        <v>0.241381346111051</v>
      </c>
      <c r="BH13" s="55">
        <v>0.20483135399604224</v>
      </c>
      <c r="BI13" s="79">
        <v>1876273024</v>
      </c>
      <c r="BJ13" s="31">
        <v>0.20930784015083592</v>
      </c>
      <c r="BK13" s="30">
        <v>-0.13191163664290262</v>
      </c>
      <c r="BL13" s="77">
        <v>5681994931</v>
      </c>
      <c r="BM13" s="13">
        <v>5.2995612422077398E-2</v>
      </c>
      <c r="BN13" s="78">
        <v>1318017984</v>
      </c>
      <c r="BO13" s="11">
        <v>-0.29753401176650929</v>
      </c>
      <c r="BP13" s="17">
        <v>0.31230046279496304</v>
      </c>
      <c r="BQ13" s="77">
        <v>1662716045</v>
      </c>
      <c r="BR13" s="11">
        <v>0.26152758549916721</v>
      </c>
      <c r="BS13" s="13">
        <v>0.33034455581098854</v>
      </c>
      <c r="BT13" s="77">
        <v>1688536953</v>
      </c>
      <c r="BU13" s="11">
        <v>1.552935516418863E-2</v>
      </c>
      <c r="BV13" s="13">
        <v>8.8306951881702123E-2</v>
      </c>
      <c r="BW13" s="76">
        <v>2910190609</v>
      </c>
      <c r="BX13" s="11">
        <v>0.72349832429163308</v>
      </c>
      <c r="BY13" s="13">
        <v>0.55104857969753551</v>
      </c>
      <c r="BZ13" s="75">
        <v>7579461591</v>
      </c>
      <c r="CA13" s="13">
        <v>0.33394374388610304</v>
      </c>
      <c r="CB13" s="410">
        <v>1514964614</v>
      </c>
      <c r="CC13" s="11">
        <v>-0.47942770163753212</v>
      </c>
      <c r="CD13" s="13">
        <v>0.14942636017931599</v>
      </c>
      <c r="CE13" s="410">
        <v>2179523058</v>
      </c>
      <c r="CF13" s="11">
        <v>0.43866268417012666</v>
      </c>
      <c r="CG13" s="13">
        <v>0.31082096943377957</v>
      </c>
      <c r="CH13" s="410">
        <v>1827726535</v>
      </c>
      <c r="CI13" s="11">
        <v>-0.16140986520363765</v>
      </c>
      <c r="CJ13" s="13">
        <v>8.2432061526817035E-2</v>
      </c>
      <c r="CK13" s="410">
        <v>3254254563</v>
      </c>
      <c r="CL13" s="552">
        <v>0.78049314308390239</v>
      </c>
      <c r="CM13" s="553">
        <v>0.11822729168871415</v>
      </c>
      <c r="CN13" s="547">
        <v>8776468770</v>
      </c>
      <c r="CO13" s="13">
        <v>0.15792773202008825</v>
      </c>
      <c r="CP13" s="410">
        <v>1043990907</v>
      </c>
      <c r="CQ13" s="552">
        <v>-0.6791919971873448</v>
      </c>
      <c r="CR13" s="13">
        <v>-0.31088099527056012</v>
      </c>
      <c r="CS13" s="410">
        <v>1363726110</v>
      </c>
      <c r="CT13" s="552">
        <v>0.30626244046395712</v>
      </c>
      <c r="CU13" s="13">
        <v>-0.37430067326225092</v>
      </c>
      <c r="CV13" s="410">
        <v>5585769486</v>
      </c>
      <c r="CW13" s="13">
        <v>3.0959613847974206</v>
      </c>
      <c r="CX13" s="697">
        <v>0.71645130332110418</v>
      </c>
      <c r="CY13" s="74">
        <v>6473028927</v>
      </c>
      <c r="CZ13" s="13">
        <v>0.15884283145299838</v>
      </c>
      <c r="DA13" s="684">
        <v>0.98909728839181787</v>
      </c>
      <c r="DB13" s="547">
        <v>14466515430</v>
      </c>
      <c r="DC13" s="527">
        <v>0.64832984758629753</v>
      </c>
      <c r="DE13" s="683"/>
      <c r="DF13" s="690"/>
    </row>
    <row r="14" spans="1:110" s="73" customFormat="1" ht="20.100000000000001" customHeight="1">
      <c r="A14" s="69" t="s">
        <v>33</v>
      </c>
      <c r="B14" s="68">
        <v>360240271</v>
      </c>
      <c r="C14" s="65">
        <v>297118875</v>
      </c>
      <c r="D14" s="23">
        <v>-0.17522026569872307</v>
      </c>
      <c r="E14" s="65">
        <v>-14604260</v>
      </c>
      <c r="F14" s="23">
        <v>-1.0491529190126343</v>
      </c>
      <c r="G14" s="65">
        <v>221112641</v>
      </c>
      <c r="H14" s="23">
        <v>-16.140283793906711</v>
      </c>
      <c r="I14" s="67">
        <v>863867527</v>
      </c>
      <c r="J14" s="65">
        <v>43584122</v>
      </c>
      <c r="K14" s="31">
        <v>-0.80288724424398694</v>
      </c>
      <c r="L14" s="55">
        <v>-0.87901374302486024</v>
      </c>
      <c r="M14" s="65">
        <v>294734323</v>
      </c>
      <c r="N14" s="31">
        <v>5.7624242378910377</v>
      </c>
      <c r="O14" s="32">
        <v>-8.0255823531911741E-3</v>
      </c>
      <c r="P14" s="65">
        <v>481809484</v>
      </c>
      <c r="Q14" s="59">
        <v>0.6347247212195235</v>
      </c>
      <c r="R14" s="55">
        <v>-33.99102344110554</v>
      </c>
      <c r="S14" s="65">
        <v>820435745</v>
      </c>
      <c r="T14" s="31">
        <v>0.70282190833752867</v>
      </c>
      <c r="U14" s="30">
        <v>2.7104877463790049</v>
      </c>
      <c r="V14" s="66">
        <v>1640563674</v>
      </c>
      <c r="W14" s="31">
        <v>0.89909172728980247</v>
      </c>
      <c r="X14" s="65">
        <v>977833984</v>
      </c>
      <c r="Y14" s="31">
        <v>0.19184712509082602</v>
      </c>
      <c r="Z14" s="55">
        <v>21.435555407081505</v>
      </c>
      <c r="AA14" s="65">
        <v>1300383711</v>
      </c>
      <c r="AB14" s="31">
        <v>0.32986144097851278</v>
      </c>
      <c r="AC14" s="32">
        <v>3.4120538719882987</v>
      </c>
      <c r="AD14" s="65">
        <v>2091996009</v>
      </c>
      <c r="AE14" s="59">
        <v>0.60875285602527818</v>
      </c>
      <c r="AF14" s="55">
        <v>3.3419568905787669</v>
      </c>
      <c r="AG14" s="65">
        <v>2677731524</v>
      </c>
      <c r="AH14" s="31">
        <v>0.27998883003605202</v>
      </c>
      <c r="AI14" s="30">
        <v>2.2637918817152465</v>
      </c>
      <c r="AJ14" s="66">
        <v>7047945228</v>
      </c>
      <c r="AK14" s="33">
        <v>3.2960510095995215</v>
      </c>
      <c r="AL14" s="65">
        <v>2635792961</v>
      </c>
      <c r="AM14" s="31">
        <v>-1.5661974557237168E-2</v>
      </c>
      <c r="AN14" s="55">
        <v>1.6955423968983268</v>
      </c>
      <c r="AO14" s="65">
        <v>2328576485</v>
      </c>
      <c r="AP14" s="31">
        <v>-0.11655561743493104</v>
      </c>
      <c r="AQ14" s="32">
        <v>0.7906841383066201</v>
      </c>
      <c r="AR14" s="65">
        <v>2971736109</v>
      </c>
      <c r="AS14" s="59">
        <v>0.27620291974218736</v>
      </c>
      <c r="AT14" s="55">
        <v>0.4205266626777775</v>
      </c>
      <c r="AU14" s="65">
        <v>2617391918</v>
      </c>
      <c r="AV14" s="31">
        <v>-0.11923810796216294</v>
      </c>
      <c r="AW14" s="30">
        <v>-2.25338520531978E-2</v>
      </c>
      <c r="AX14" s="66">
        <v>10553497473</v>
      </c>
      <c r="AY14" s="33">
        <v>0.49738641995587307</v>
      </c>
      <c r="AZ14" s="65">
        <v>2392166212</v>
      </c>
      <c r="BA14" s="31">
        <v>-8.6049668164368542E-2</v>
      </c>
      <c r="BB14" s="55">
        <v>-9.2430153887189115E-2</v>
      </c>
      <c r="BC14" s="65">
        <v>1686206286</v>
      </c>
      <c r="BD14" s="31">
        <v>-0.29511324190544996</v>
      </c>
      <c r="BE14" s="32">
        <v>-0.27586390360718605</v>
      </c>
      <c r="BF14" s="65">
        <v>1556397799</v>
      </c>
      <c r="BG14" s="59">
        <v>-7.6982566176959422E-2</v>
      </c>
      <c r="BH14" s="55">
        <v>-0.47626648466988764</v>
      </c>
      <c r="BI14" s="65">
        <v>1671201215</v>
      </c>
      <c r="BJ14" s="31">
        <v>7.3762257999697933E-2</v>
      </c>
      <c r="BK14" s="30">
        <v>-0.36150134662408628</v>
      </c>
      <c r="BL14" s="64">
        <v>7305971512</v>
      </c>
      <c r="BM14" s="13">
        <v>-0.30772035235792206</v>
      </c>
      <c r="BN14" s="65">
        <v>1667047036</v>
      </c>
      <c r="BO14" s="11">
        <v>-2.4857443632243514E-3</v>
      </c>
      <c r="BP14" s="17">
        <v>-0.30312240527540735</v>
      </c>
      <c r="BQ14" s="64">
        <v>1402687334</v>
      </c>
      <c r="BR14" s="11">
        <v>-0.15857962990313612</v>
      </c>
      <c r="BS14" s="13">
        <v>-0.16814013466440136</v>
      </c>
      <c r="BT14" s="64">
        <v>1336146688</v>
      </c>
      <c r="BU14" s="11">
        <v>-4.7437974513000025E-2</v>
      </c>
      <c r="BV14" s="13">
        <v>-0.14151337861150493</v>
      </c>
      <c r="BW14" s="72">
        <v>1740844020</v>
      </c>
      <c r="BX14" s="11">
        <v>0.30288390910564456</v>
      </c>
      <c r="BY14" s="13">
        <v>4.1672303954135126E-2</v>
      </c>
      <c r="BZ14" s="71">
        <v>6146725078</v>
      </c>
      <c r="CA14" s="13">
        <v>-0.15867108598711988</v>
      </c>
      <c r="CB14" s="64">
        <v>1114026924</v>
      </c>
      <c r="CC14" s="11">
        <v>-0.3600650539615835</v>
      </c>
      <c r="CD14" s="13">
        <v>-0.33173635779764521</v>
      </c>
      <c r="CE14" s="64">
        <v>1235395038</v>
      </c>
      <c r="CF14" s="11">
        <v>0.10894540462650437</v>
      </c>
      <c r="CG14" s="13">
        <v>-0.11926556399631683</v>
      </c>
      <c r="CH14" s="64">
        <v>1017181597</v>
      </c>
      <c r="CI14" s="11">
        <v>-0.17663454545945811</v>
      </c>
      <c r="CJ14" s="13">
        <v>-0.23872011498785384</v>
      </c>
      <c r="CK14" s="64">
        <v>1008900876</v>
      </c>
      <c r="CL14" s="552">
        <v>-8.1408482265334925E-3</v>
      </c>
      <c r="CM14" s="553">
        <v>-0.42045303059374617</v>
      </c>
      <c r="CN14" s="546">
        <v>4375504435</v>
      </c>
      <c r="CO14" s="13">
        <v>-0.28815680228475637</v>
      </c>
      <c r="CP14" s="64">
        <v>794102464</v>
      </c>
      <c r="CQ14" s="552">
        <v>-0.21290338536686926</v>
      </c>
      <c r="CR14" s="13">
        <v>-0.28717839139047596</v>
      </c>
      <c r="CS14" s="64">
        <v>1528655642</v>
      </c>
      <c r="CT14" s="552">
        <v>0.92501057646888252</v>
      </c>
      <c r="CU14" s="13">
        <v>0.23738204783043648</v>
      </c>
      <c r="CV14" s="64">
        <v>1456949533</v>
      </c>
      <c r="CW14" s="13">
        <v>-4.6907954303026744E-2</v>
      </c>
      <c r="CX14" s="697">
        <v>0.43233965036038691</v>
      </c>
      <c r="CY14" s="70">
        <v>1979084698</v>
      </c>
      <c r="CZ14" s="13">
        <v>0.35837560133251367</v>
      </c>
      <c r="DA14" s="684">
        <v>0.96162452137666699</v>
      </c>
      <c r="DB14" s="546">
        <v>5758792337</v>
      </c>
      <c r="DC14" s="527">
        <v>0.31614364070459455</v>
      </c>
      <c r="DE14" s="683"/>
      <c r="DF14" s="690"/>
    </row>
    <row r="15" spans="1:110" s="53" customFormat="1" ht="20.100000000000001" customHeight="1">
      <c r="A15" s="54" t="s">
        <v>32</v>
      </c>
      <c r="B15" s="36">
        <v>14703080976</v>
      </c>
      <c r="C15" s="29">
        <v>16030844957</v>
      </c>
      <c r="D15" s="23">
        <v>9.0305153264633731E-2</v>
      </c>
      <c r="E15" s="29">
        <v>16757997286</v>
      </c>
      <c r="F15" s="23">
        <v>4.5359575926937179E-2</v>
      </c>
      <c r="G15" s="29">
        <v>16318271457</v>
      </c>
      <c r="H15" s="23">
        <v>-2.6239760127384493E-2</v>
      </c>
      <c r="I15" s="35">
        <v>63810194676</v>
      </c>
      <c r="J15" s="29">
        <v>16768864831</v>
      </c>
      <c r="K15" s="31">
        <v>2.7612812741064641E-2</v>
      </c>
      <c r="L15" s="55">
        <v>0.14050006650796543</v>
      </c>
      <c r="M15" s="29">
        <v>18264627594</v>
      </c>
      <c r="N15" s="31">
        <v>8.9198808510569938E-2</v>
      </c>
      <c r="O15" s="32">
        <v>0.13934278841768721</v>
      </c>
      <c r="P15" s="29">
        <v>19872056498</v>
      </c>
      <c r="Q15" s="59">
        <v>8.8007756836391504E-2</v>
      </c>
      <c r="R15" s="55">
        <v>0.18582526055196058</v>
      </c>
      <c r="S15" s="29">
        <v>21323949163</v>
      </c>
      <c r="T15" s="31">
        <v>7.3062023809469467E-2</v>
      </c>
      <c r="U15" s="30">
        <v>0.30675293760067524</v>
      </c>
      <c r="V15" s="34">
        <v>76229498086</v>
      </c>
      <c r="W15" s="31">
        <v>0.19462882809024085</v>
      </c>
      <c r="X15" s="29">
        <v>21889115721</v>
      </c>
      <c r="Y15" s="31">
        <v>2.650384099492431E-2</v>
      </c>
      <c r="Z15" s="55">
        <v>0.30534272543806162</v>
      </c>
      <c r="AA15" s="29">
        <v>22826828297</v>
      </c>
      <c r="AB15" s="31">
        <v>4.2839216894466681E-2</v>
      </c>
      <c r="AC15" s="32">
        <v>0.24978339577526887</v>
      </c>
      <c r="AD15" s="29">
        <v>24995801187</v>
      </c>
      <c r="AE15" s="59">
        <v>9.5018583474650198E-2</v>
      </c>
      <c r="AF15" s="55">
        <v>0.25783666071579825</v>
      </c>
      <c r="AG15" s="29">
        <v>29792790323</v>
      </c>
      <c r="AH15" s="31">
        <v>0.19191179751000953</v>
      </c>
      <c r="AI15" s="30">
        <v>0.39715162961908623</v>
      </c>
      <c r="AJ15" s="34">
        <v>99504535528</v>
      </c>
      <c r="AK15" s="33">
        <v>0.30532848866119711</v>
      </c>
      <c r="AL15" s="29">
        <v>29018520787</v>
      </c>
      <c r="AM15" s="31">
        <v>-2.5988486731377547E-2</v>
      </c>
      <c r="AN15" s="55">
        <v>0.3257054856336743</v>
      </c>
      <c r="AO15" s="29">
        <v>32009610930</v>
      </c>
      <c r="AP15" s="31">
        <v>0.10307521065443059</v>
      </c>
      <c r="AQ15" s="32">
        <v>0.4022802692306946</v>
      </c>
      <c r="AR15" s="29">
        <v>34049590073</v>
      </c>
      <c r="AS15" s="59">
        <v>6.3730207388684512E-2</v>
      </c>
      <c r="AT15" s="55">
        <v>0.36221238992366289</v>
      </c>
      <c r="AU15" s="29">
        <v>36064986723</v>
      </c>
      <c r="AV15" s="31">
        <v>5.9190041515305492E-2</v>
      </c>
      <c r="AW15" s="30">
        <v>0.21052732328861024</v>
      </c>
      <c r="AX15" s="34">
        <v>131142708513</v>
      </c>
      <c r="AY15" s="33">
        <v>0.31795709428840269</v>
      </c>
      <c r="AZ15" s="29">
        <v>32869194607</v>
      </c>
      <c r="BA15" s="31">
        <v>-8.8612041938224889E-2</v>
      </c>
      <c r="BB15" s="55">
        <v>0.13269710914158872</v>
      </c>
      <c r="BC15" s="29">
        <v>34132334303</v>
      </c>
      <c r="BD15" s="31">
        <v>3.8429286482455978E-2</v>
      </c>
      <c r="BE15" s="32">
        <v>6.6315188199008834E-2</v>
      </c>
      <c r="BF15" s="29">
        <v>36003013434</v>
      </c>
      <c r="BG15" s="59">
        <v>5.4806656772829587E-2</v>
      </c>
      <c r="BH15" s="55">
        <v>5.7369952378633515E-2</v>
      </c>
      <c r="BI15" s="29">
        <v>43148407184</v>
      </c>
      <c r="BJ15" s="31">
        <v>0.19846654678222397</v>
      </c>
      <c r="BK15" s="30">
        <v>0.19640712792728232</v>
      </c>
      <c r="BL15" s="29">
        <v>146152949528</v>
      </c>
      <c r="BM15" s="13">
        <v>0.11445730521504416</v>
      </c>
      <c r="BN15" s="29">
        <v>41299034469</v>
      </c>
      <c r="BO15" s="11">
        <v>-4.2860741234632904E-2</v>
      </c>
      <c r="BP15" s="17">
        <v>0.25646627374936459</v>
      </c>
      <c r="BQ15" s="28">
        <v>43422823492</v>
      </c>
      <c r="BR15" s="11">
        <v>5.1424665256863733E-2</v>
      </c>
      <c r="BS15" s="13">
        <v>0.27219026705077809</v>
      </c>
      <c r="BT15" s="28">
        <v>47941984416</v>
      </c>
      <c r="BU15" s="11">
        <v>0.10407340104985541</v>
      </c>
      <c r="BV15" s="13">
        <v>0.33161032489367259</v>
      </c>
      <c r="BW15" s="15">
        <v>50808918873</v>
      </c>
      <c r="BX15" s="11">
        <v>5.9800079031421927E-2</v>
      </c>
      <c r="BY15" s="13">
        <v>0.17753869004556488</v>
      </c>
      <c r="BZ15" s="27">
        <v>183472761250</v>
      </c>
      <c r="CA15" s="13">
        <v>0.25534764671205123</v>
      </c>
      <c r="CB15" s="28">
        <v>52179746620</v>
      </c>
      <c r="CC15" s="11">
        <v>2.6980061324006321E-2</v>
      </c>
      <c r="CD15" s="13">
        <v>0.26346165935591825</v>
      </c>
      <c r="CE15" s="28">
        <v>54758591141</v>
      </c>
      <c r="CF15" s="11">
        <v>4.9422327398032095E-2</v>
      </c>
      <c r="CG15" s="13">
        <v>0.26105551729238519</v>
      </c>
      <c r="CH15" s="28">
        <v>61187517309</v>
      </c>
      <c r="CI15" s="11">
        <v>0.1174048863208681</v>
      </c>
      <c r="CJ15" s="13">
        <v>0.27628253303130856</v>
      </c>
      <c r="CK15" s="28">
        <v>64432315476</v>
      </c>
      <c r="CL15" s="552">
        <v>5.3030394265118019E-2</v>
      </c>
      <c r="CM15" s="553">
        <v>0.26813002333414171</v>
      </c>
      <c r="CN15" s="548">
        <v>232558170546</v>
      </c>
      <c r="CO15" s="13">
        <v>0.26753513143630192</v>
      </c>
      <c r="CP15" s="28">
        <v>54320487195</v>
      </c>
      <c r="CQ15" s="552">
        <v>-0.15693721708273067</v>
      </c>
      <c r="CR15" s="13">
        <v>4.1026273864263496E-2</v>
      </c>
      <c r="CS15" s="28">
        <v>63035693950</v>
      </c>
      <c r="CT15" s="552">
        <v>0.16044051158293371</v>
      </c>
      <c r="CU15" s="13">
        <v>0.1511562411766032</v>
      </c>
      <c r="CV15" s="28">
        <v>65983372302</v>
      </c>
      <c r="CW15" s="13">
        <v>4.6762051264765958E-2</v>
      </c>
      <c r="CX15" s="697">
        <v>7.8379630420052804E-2</v>
      </c>
      <c r="CY15" s="26">
        <v>73969334808</v>
      </c>
      <c r="CZ15" s="13">
        <v>0.12102992356087783</v>
      </c>
      <c r="DA15" s="684">
        <v>0.14801608884523776</v>
      </c>
      <c r="DB15" s="548">
        <v>257308888255</v>
      </c>
      <c r="DC15" s="527">
        <v>0.10642807195675075</v>
      </c>
      <c r="DE15" s="683"/>
      <c r="DF15" s="690"/>
    </row>
    <row r="16" spans="1:110" s="60" customFormat="1" ht="20.100000000000001" customHeight="1" outlineLevel="1">
      <c r="A16" s="56" t="s">
        <v>31</v>
      </c>
      <c r="B16" s="46">
        <v>5897792886</v>
      </c>
      <c r="C16" s="45">
        <v>6072654897</v>
      </c>
      <c r="D16" s="23">
        <v>2.9648720187357203E-2</v>
      </c>
      <c r="E16" s="45">
        <v>6670697253</v>
      </c>
      <c r="F16" s="23">
        <v>9.8481202397232126E-2</v>
      </c>
      <c r="G16" s="45">
        <v>6221015983</v>
      </c>
      <c r="H16" s="23">
        <v>-6.7411434359094247E-2</v>
      </c>
      <c r="I16" s="52">
        <v>24862161019</v>
      </c>
      <c r="J16" s="45">
        <v>6042867568</v>
      </c>
      <c r="K16" s="31">
        <v>-2.8636546745229641E-2</v>
      </c>
      <c r="L16" s="55">
        <v>2.4598130996490886E-2</v>
      </c>
      <c r="M16" s="45">
        <v>6306290768</v>
      </c>
      <c r="N16" s="31">
        <v>4.3592416520090049E-2</v>
      </c>
      <c r="O16" s="32">
        <v>3.847343130192038E-2</v>
      </c>
      <c r="P16" s="45">
        <v>6079176830</v>
      </c>
      <c r="Q16" s="59">
        <v>-3.6013870332849862E-2</v>
      </c>
      <c r="R16" s="55">
        <v>-8.8674451944881216E-2</v>
      </c>
      <c r="S16" s="45">
        <v>6871583822</v>
      </c>
      <c r="T16" s="31">
        <v>0.13034774512390679</v>
      </c>
      <c r="U16" s="30">
        <v>0.10457581860869491</v>
      </c>
      <c r="V16" s="51">
        <v>25299918988</v>
      </c>
      <c r="W16" s="31">
        <v>1.7607398192999391E-2</v>
      </c>
      <c r="X16" s="45">
        <v>7215027580</v>
      </c>
      <c r="Y16" s="31">
        <v>4.998029084654898E-2</v>
      </c>
      <c r="Z16" s="55">
        <v>0.19397413542656006</v>
      </c>
      <c r="AA16" s="45">
        <v>7116293915</v>
      </c>
      <c r="AB16" s="31">
        <v>-1.3684447343443096E-2</v>
      </c>
      <c r="AC16" s="32">
        <v>0.12844367264354473</v>
      </c>
      <c r="AD16" s="45">
        <v>7457654299</v>
      </c>
      <c r="AE16" s="59">
        <v>4.7968842782120991E-2</v>
      </c>
      <c r="AF16" s="55">
        <v>0.22675396810261894</v>
      </c>
      <c r="AG16" s="45">
        <v>7469898826</v>
      </c>
      <c r="AH16" s="31">
        <v>1.6418737727816879E-3</v>
      </c>
      <c r="AI16" s="30">
        <v>8.7070902356519264E-2</v>
      </c>
      <c r="AJ16" s="51">
        <v>29258874620</v>
      </c>
      <c r="AK16" s="33">
        <v>0.15648096082354135</v>
      </c>
      <c r="AL16" s="45">
        <v>9669297015</v>
      </c>
      <c r="AM16" s="31">
        <v>0.29443480296475966</v>
      </c>
      <c r="AN16" s="55">
        <v>0.34016078355725421</v>
      </c>
      <c r="AO16" s="45">
        <v>9554807791</v>
      </c>
      <c r="AP16" s="31">
        <v>-1.1840490970790651E-2</v>
      </c>
      <c r="AQ16" s="32">
        <v>0.34266626774085407</v>
      </c>
      <c r="AR16" s="45">
        <v>9943669667</v>
      </c>
      <c r="AS16" s="59">
        <v>4.0698032289700592E-2</v>
      </c>
      <c r="AT16" s="55">
        <v>0.33335084576571905</v>
      </c>
      <c r="AU16" s="45">
        <v>9875337449</v>
      </c>
      <c r="AV16" s="31">
        <v>-6.87193161964883E-3</v>
      </c>
      <c r="AW16" s="30">
        <v>0.32201756396318837</v>
      </c>
      <c r="AX16" s="51">
        <v>39043111922</v>
      </c>
      <c r="AY16" s="33">
        <v>0.3344023797590614</v>
      </c>
      <c r="AZ16" s="45">
        <v>11060066079</v>
      </c>
      <c r="BA16" s="31">
        <v>0.11996841992675079</v>
      </c>
      <c r="BB16" s="55">
        <v>0.14383352397206303</v>
      </c>
      <c r="BC16" s="45">
        <v>10805914142</v>
      </c>
      <c r="BD16" s="31">
        <v>-2.2979242183965257E-2</v>
      </c>
      <c r="BE16" s="32">
        <v>0.13093998104058774</v>
      </c>
      <c r="BF16" s="45">
        <v>11057092831</v>
      </c>
      <c r="BG16" s="59">
        <v>2.324455716557372E-2</v>
      </c>
      <c r="BH16" s="55">
        <v>0.11197306440047083</v>
      </c>
      <c r="BI16" s="45">
        <v>10614300604</v>
      </c>
      <c r="BJ16" s="31">
        <v>-4.0045989824610495E-2</v>
      </c>
      <c r="BK16" s="30">
        <v>7.4829154833066402E-2</v>
      </c>
      <c r="BL16" s="45">
        <v>43537373656</v>
      </c>
      <c r="BM16" s="13">
        <v>0.11511023360480577</v>
      </c>
      <c r="BN16" s="45">
        <v>12705465053</v>
      </c>
      <c r="BO16" s="11">
        <v>0.19701387091033995</v>
      </c>
      <c r="BP16" s="17">
        <v>0.14876936197733537</v>
      </c>
      <c r="BQ16" s="50">
        <v>11999618298</v>
      </c>
      <c r="BR16" s="11">
        <v>-5.555457844758982E-2</v>
      </c>
      <c r="BS16" s="13">
        <v>0.11046766986240963</v>
      </c>
      <c r="BT16" s="50">
        <v>12770419938</v>
      </c>
      <c r="BU16" s="11">
        <v>6.4235513235322728E-2</v>
      </c>
      <c r="BV16" s="13">
        <v>0.15495276499772737</v>
      </c>
      <c r="BW16" s="40">
        <v>13291168112</v>
      </c>
      <c r="BX16" s="11">
        <v>4.0777685974949573E-2</v>
      </c>
      <c r="BY16" s="13">
        <v>0.25219443163228505</v>
      </c>
      <c r="BZ16" s="61">
        <v>50766671401</v>
      </c>
      <c r="CA16" s="13">
        <v>0.16604809013333099</v>
      </c>
      <c r="CB16" s="41">
        <v>16110971639</v>
      </c>
      <c r="CC16" s="11">
        <v>0.21215618546379877</v>
      </c>
      <c r="CD16" s="13">
        <v>0.268034784385629</v>
      </c>
      <c r="CE16" s="401">
        <v>16624899008</v>
      </c>
      <c r="CF16" s="11">
        <v>3.1899216292823107E-2</v>
      </c>
      <c r="CG16" s="13">
        <v>0.38545231982678185</v>
      </c>
      <c r="CH16" s="401">
        <v>16383469635</v>
      </c>
      <c r="CI16" s="11">
        <v>-1.4522155766710121E-2</v>
      </c>
      <c r="CJ16" s="13">
        <v>0.28292332707469647</v>
      </c>
      <c r="CK16" s="401">
        <v>13894429137</v>
      </c>
      <c r="CL16" s="552">
        <v>-0.15192389362279302</v>
      </c>
      <c r="CM16" s="553">
        <v>4.5388111858681857E-2</v>
      </c>
      <c r="CN16" s="180">
        <v>63013769419</v>
      </c>
      <c r="CO16" s="13">
        <v>0.24124288002381733</v>
      </c>
      <c r="CP16" s="401">
        <v>17918072411</v>
      </c>
      <c r="CQ16" s="552">
        <v>0.28958680017196881</v>
      </c>
      <c r="CR16" s="13">
        <v>0.11216584651080463</v>
      </c>
      <c r="CS16" s="401">
        <v>19284729326</v>
      </c>
      <c r="CT16" s="552">
        <v>7.6272541133442617E-2</v>
      </c>
      <c r="CU16" s="13">
        <v>0.15999076546089541</v>
      </c>
      <c r="CV16" s="401">
        <v>20095716020</v>
      </c>
      <c r="CW16" s="13">
        <v>4.2053309657118954E-2</v>
      </c>
      <c r="CX16" s="697">
        <v>0.22658487290564699</v>
      </c>
      <c r="CY16" s="511">
        <v>20157354803</v>
      </c>
      <c r="CZ16" s="13">
        <v>3.0672598547201169E-3</v>
      </c>
      <c r="DA16" s="684">
        <v>0.45075084440297153</v>
      </c>
      <c r="DB16" s="180">
        <v>77455872560</v>
      </c>
      <c r="DC16" s="527">
        <v>0.22918964020339017</v>
      </c>
      <c r="DE16" s="683"/>
      <c r="DF16" s="690"/>
    </row>
    <row r="17" spans="1:110" s="60" customFormat="1" ht="20.100000000000001" customHeight="1" outlineLevel="1">
      <c r="A17" s="56" t="s">
        <v>30</v>
      </c>
      <c r="B17" s="46">
        <v>2030203791</v>
      </c>
      <c r="C17" s="45">
        <v>2110312238</v>
      </c>
      <c r="D17" s="23">
        <v>3.9458327954624561E-2</v>
      </c>
      <c r="E17" s="45">
        <v>2414418942</v>
      </c>
      <c r="F17" s="23">
        <v>0.14410507531729522</v>
      </c>
      <c r="G17" s="45">
        <v>2360002247</v>
      </c>
      <c r="H17" s="23">
        <v>-2.2538215739362766E-2</v>
      </c>
      <c r="I17" s="52">
        <v>8914937218</v>
      </c>
      <c r="J17" s="45">
        <v>1657004231</v>
      </c>
      <c r="K17" s="31">
        <v>-0.29788023163691502</v>
      </c>
      <c r="L17" s="55">
        <v>-0.18382369378601948</v>
      </c>
      <c r="M17" s="45">
        <v>2421426869</v>
      </c>
      <c r="N17" s="31">
        <v>0.46132811473792801</v>
      </c>
      <c r="O17" s="32">
        <v>0.1474258763219094</v>
      </c>
      <c r="P17" s="45">
        <v>3283491971</v>
      </c>
      <c r="Q17" s="59">
        <v>0.35601533667461749</v>
      </c>
      <c r="R17" s="55">
        <v>0.35995121388506734</v>
      </c>
      <c r="S17" s="45">
        <v>3149406028</v>
      </c>
      <c r="T17" s="31">
        <v>-4.0836385221664995E-2</v>
      </c>
      <c r="U17" s="30">
        <v>0.33449280906553303</v>
      </c>
      <c r="V17" s="51">
        <v>10511329099</v>
      </c>
      <c r="W17" s="31">
        <v>0.17906933520258028</v>
      </c>
      <c r="X17" s="45">
        <v>3347102645</v>
      </c>
      <c r="Y17" s="31">
        <v>6.2772667367232193E-2</v>
      </c>
      <c r="Z17" s="55">
        <v>1.0199722984292126</v>
      </c>
      <c r="AA17" s="45">
        <v>3231133623</v>
      </c>
      <c r="AB17" s="31">
        <v>-3.4647584582814583E-2</v>
      </c>
      <c r="AC17" s="32">
        <v>0.3343924048940583</v>
      </c>
      <c r="AD17" s="45">
        <v>3726115947</v>
      </c>
      <c r="AE17" s="59">
        <v>0.15319153639347949</v>
      </c>
      <c r="AF17" s="55">
        <v>0.13480281965336949</v>
      </c>
      <c r="AG17" s="45">
        <v>4121222646</v>
      </c>
      <c r="AH17" s="31">
        <v>0.10603714554779531</v>
      </c>
      <c r="AI17" s="30">
        <v>0.30857139706979697</v>
      </c>
      <c r="AJ17" s="51">
        <v>14425574861</v>
      </c>
      <c r="AK17" s="33">
        <v>0.37238352306678157</v>
      </c>
      <c r="AL17" s="45">
        <v>3211578251</v>
      </c>
      <c r="AM17" s="31">
        <v>-0.22072197334033572</v>
      </c>
      <c r="AN17" s="55">
        <v>-4.0490062114602376E-2</v>
      </c>
      <c r="AO17" s="45">
        <v>3594629530</v>
      </c>
      <c r="AP17" s="31">
        <v>0.11927197441965731</v>
      </c>
      <c r="AQ17" s="32">
        <v>0.11249794945419378</v>
      </c>
      <c r="AR17" s="45">
        <v>4421507622</v>
      </c>
      <c r="AS17" s="59">
        <v>0.23003151927035992</v>
      </c>
      <c r="AT17" s="55">
        <v>0.18662641874037211</v>
      </c>
      <c r="AU17" s="45">
        <v>4259951276</v>
      </c>
      <c r="AV17" s="31">
        <v>-3.6538746466510119E-2</v>
      </c>
      <c r="AW17" s="30">
        <v>3.36620080777843E-2</v>
      </c>
      <c r="AX17" s="51">
        <v>15487666679</v>
      </c>
      <c r="AY17" s="33">
        <v>7.3625614801070993E-2</v>
      </c>
      <c r="AZ17" s="45">
        <v>4049860573</v>
      </c>
      <c r="BA17" s="31">
        <v>-4.9317630505218014E-2</v>
      </c>
      <c r="BB17" s="55">
        <v>0.26101880648213421</v>
      </c>
      <c r="BC17" s="45">
        <v>3617529239</v>
      </c>
      <c r="BD17" s="31">
        <v>-0.10675215262528003</v>
      </c>
      <c r="BE17" s="32">
        <v>6.3705338224381639E-3</v>
      </c>
      <c r="BF17" s="45">
        <v>3678792233</v>
      </c>
      <c r="BG17" s="59">
        <v>1.6935037688025734E-2</v>
      </c>
      <c r="BH17" s="55">
        <v>-0.16797786015441585</v>
      </c>
      <c r="BI17" s="45">
        <v>4410569066</v>
      </c>
      <c r="BJ17" s="31">
        <v>0.19891768456933123</v>
      </c>
      <c r="BK17" s="30">
        <v>3.535669312664691E-2</v>
      </c>
      <c r="BL17" s="45">
        <v>15756751111</v>
      </c>
      <c r="BM17" s="13">
        <v>1.7374110482688554E-2</v>
      </c>
      <c r="BN17" s="45">
        <v>3962010319</v>
      </c>
      <c r="BO17" s="11">
        <v>-0.10170087811521422</v>
      </c>
      <c r="BP17" s="17">
        <v>-2.1692167524405281E-2</v>
      </c>
      <c r="BQ17" s="50">
        <v>4375703289</v>
      </c>
      <c r="BR17" s="11">
        <v>0.10441491482647502</v>
      </c>
      <c r="BS17" s="13">
        <v>0.2095833923956294</v>
      </c>
      <c r="BT17" s="50">
        <v>5798072806</v>
      </c>
      <c r="BU17" s="11">
        <v>0.3250607783611994</v>
      </c>
      <c r="BV17" s="13">
        <v>0.57608052827483514</v>
      </c>
      <c r="BW17" s="40">
        <v>4428408230</v>
      </c>
      <c r="BX17" s="11">
        <v>-0.23622755729845868</v>
      </c>
      <c r="BY17" s="13">
        <v>4.0446399847851033E-3</v>
      </c>
      <c r="BZ17" s="61">
        <v>18564194644</v>
      </c>
      <c r="CA17" s="13">
        <v>0.17817401018919976</v>
      </c>
      <c r="CB17" s="41">
        <v>6020483927</v>
      </c>
      <c r="CC17" s="11">
        <v>0.35951421240132597</v>
      </c>
      <c r="CD17" s="13">
        <v>0.51955281341103432</v>
      </c>
      <c r="CE17" s="491">
        <v>5677784779</v>
      </c>
      <c r="CF17" s="11">
        <v>-5.6922192992344134E-2</v>
      </c>
      <c r="CG17" s="13">
        <v>0.29757079125389474</v>
      </c>
      <c r="CH17" s="491">
        <v>6517540596</v>
      </c>
      <c r="CI17" s="11">
        <v>0.14790201631205568</v>
      </c>
      <c r="CJ17" s="13">
        <v>0.12408740180969713</v>
      </c>
      <c r="CK17" s="491">
        <v>8601725566</v>
      </c>
      <c r="CL17" s="552">
        <v>0.31978089576904578</v>
      </c>
      <c r="CM17" s="553">
        <v>0.94239670763144612</v>
      </c>
      <c r="CN17" s="180">
        <v>26817534868</v>
      </c>
      <c r="CO17" s="13">
        <v>0.4445838013591128</v>
      </c>
      <c r="CP17" s="491">
        <v>5650122691</v>
      </c>
      <c r="CQ17" s="552">
        <v>-0.34314078638672063</v>
      </c>
      <c r="CR17" s="13">
        <v>-6.1516854872586735E-2</v>
      </c>
      <c r="CS17" s="491">
        <v>5114317664</v>
      </c>
      <c r="CT17" s="552">
        <v>-9.4830688872203805E-2</v>
      </c>
      <c r="CU17" s="13">
        <v>-9.9240661090933546E-2</v>
      </c>
      <c r="CV17" s="491">
        <v>6772574097</v>
      </c>
      <c r="CW17" s="13">
        <v>0.32423805910074188</v>
      </c>
      <c r="CX17" s="697">
        <v>3.9130327957837441E-2</v>
      </c>
      <c r="CY17" s="512">
        <v>7591414654</v>
      </c>
      <c r="CZ17" s="13">
        <v>0.12090536703950061</v>
      </c>
      <c r="DA17" s="684">
        <v>-0.11745444611642242</v>
      </c>
      <c r="DB17" s="692">
        <v>25128429106</v>
      </c>
      <c r="DC17" s="527">
        <v>-6.2985124110550683E-2</v>
      </c>
      <c r="DE17" s="683"/>
      <c r="DF17" s="690"/>
    </row>
    <row r="18" spans="1:110" s="60" customFormat="1" ht="20.100000000000001" customHeight="1" outlineLevel="1">
      <c r="A18" s="56" t="s">
        <v>29</v>
      </c>
      <c r="B18" s="46">
        <v>516753431</v>
      </c>
      <c r="C18" s="45">
        <v>515516267</v>
      </c>
      <c r="D18" s="23">
        <v>-2.3941089227136336E-3</v>
      </c>
      <c r="E18" s="45">
        <v>598000790</v>
      </c>
      <c r="F18" s="23">
        <v>0.16000372496490001</v>
      </c>
      <c r="G18" s="45">
        <v>671195437</v>
      </c>
      <c r="H18" s="23">
        <v>0.12239891355327481</v>
      </c>
      <c r="I18" s="52">
        <v>2301465925</v>
      </c>
      <c r="J18" s="45">
        <v>751644494</v>
      </c>
      <c r="K18" s="31">
        <v>0.11985936221434712</v>
      </c>
      <c r="L18" s="55">
        <v>0.45455153059254672</v>
      </c>
      <c r="M18" s="45">
        <v>997796841</v>
      </c>
      <c r="N18" s="31">
        <v>0.32748506636436558</v>
      </c>
      <c r="O18" s="32">
        <v>0.93552930309374704</v>
      </c>
      <c r="P18" s="45">
        <v>1148243500</v>
      </c>
      <c r="Q18" s="59">
        <v>0.15077884877769421</v>
      </c>
      <c r="R18" s="55">
        <v>0.92013709547106126</v>
      </c>
      <c r="S18" s="45">
        <v>1178344236</v>
      </c>
      <c r="T18" s="31">
        <v>2.6214592984850293E-2</v>
      </c>
      <c r="U18" s="30">
        <v>0.75559035571929845</v>
      </c>
      <c r="V18" s="51">
        <v>4076029071</v>
      </c>
      <c r="W18" s="31">
        <v>0.7710577535489691</v>
      </c>
      <c r="X18" s="45">
        <v>971377882</v>
      </c>
      <c r="Y18" s="31">
        <v>-0.17564167386481788</v>
      </c>
      <c r="Z18" s="55">
        <v>0.29233685572637214</v>
      </c>
      <c r="AA18" s="45">
        <v>1206506476</v>
      </c>
      <c r="AB18" s="31">
        <v>0.24205677147588167</v>
      </c>
      <c r="AC18" s="32">
        <v>0.20917047080528883</v>
      </c>
      <c r="AD18" s="45">
        <v>1037613038</v>
      </c>
      <c r="AE18" s="59">
        <v>-0.13998552130440445</v>
      </c>
      <c r="AF18" s="55">
        <v>-9.634756216778062E-2</v>
      </c>
      <c r="AG18" s="45">
        <v>2011555628</v>
      </c>
      <c r="AH18" s="31">
        <v>0.9386375790702044</v>
      </c>
      <c r="AI18" s="30">
        <v>0.70710354966254529</v>
      </c>
      <c r="AJ18" s="51">
        <v>5227053024</v>
      </c>
      <c r="AK18" s="33">
        <v>0.28238855340587921</v>
      </c>
      <c r="AL18" s="45">
        <v>1461398714</v>
      </c>
      <c r="AM18" s="31">
        <v>-0.27349823506844628</v>
      </c>
      <c r="AN18" s="55">
        <v>0.50445953225852835</v>
      </c>
      <c r="AO18" s="45">
        <v>1422842297</v>
      </c>
      <c r="AP18" s="31">
        <v>-2.6383229046689882E-2</v>
      </c>
      <c r="AQ18" s="32">
        <v>0.17930763348840917</v>
      </c>
      <c r="AR18" s="45">
        <v>2690849651</v>
      </c>
      <c r="AS18" s="59">
        <v>0.89117912552468903</v>
      </c>
      <c r="AT18" s="55">
        <v>1.5933074782739962</v>
      </c>
      <c r="AU18" s="45">
        <v>2841658291</v>
      </c>
      <c r="AV18" s="31">
        <v>5.6044989337830531E-2</v>
      </c>
      <c r="AW18" s="30">
        <v>0.41266701822476271</v>
      </c>
      <c r="AX18" s="51">
        <v>8416748953</v>
      </c>
      <c r="AY18" s="33">
        <v>0.61022834747505317</v>
      </c>
      <c r="AZ18" s="45">
        <v>1350421598</v>
      </c>
      <c r="BA18" s="31">
        <v>-0.52477692258882513</v>
      </c>
      <c r="BB18" s="55">
        <v>-7.5938971984068682E-2</v>
      </c>
      <c r="BC18" s="45">
        <v>1238538723</v>
      </c>
      <c r="BD18" s="31">
        <v>-8.2850329975246731E-2</v>
      </c>
      <c r="BE18" s="32">
        <v>-0.12953197581249581</v>
      </c>
      <c r="BF18" s="45">
        <v>2251558017</v>
      </c>
      <c r="BG18" s="59">
        <v>0.8179149147200302</v>
      </c>
      <c r="BH18" s="55">
        <v>-0.16325387553211901</v>
      </c>
      <c r="BI18" s="45">
        <v>7182087131</v>
      </c>
      <c r="BJ18" s="31">
        <v>2.1898299207805847</v>
      </c>
      <c r="BK18" s="30">
        <v>1.5274281407257351</v>
      </c>
      <c r="BL18" s="45">
        <v>12022605469</v>
      </c>
      <c r="BM18" s="13">
        <v>0.4284144075266445</v>
      </c>
      <c r="BN18" s="45">
        <v>3719947718</v>
      </c>
      <c r="BO18" s="11">
        <v>-0.48205199266608567</v>
      </c>
      <c r="BP18" s="17">
        <v>1.7546565631868694</v>
      </c>
      <c r="BQ18" s="50">
        <v>6239761361</v>
      </c>
      <c r="BR18" s="11">
        <v>0.6773787789562693</v>
      </c>
      <c r="BS18" s="13">
        <v>4.0380026438624315</v>
      </c>
      <c r="BT18" s="50">
        <v>6930192219</v>
      </c>
      <c r="BU18" s="11">
        <v>0.11065020247654944</v>
      </c>
      <c r="BV18" s="13">
        <v>2.0779540951975388</v>
      </c>
      <c r="BW18" s="40">
        <v>10280434029</v>
      </c>
      <c r="BX18" s="11">
        <v>0.48342696769865734</v>
      </c>
      <c r="BY18" s="13">
        <v>0.43139923555460968</v>
      </c>
      <c r="BZ18" s="61">
        <v>27170335327</v>
      </c>
      <c r="CA18" s="13">
        <v>1.2599373652456665</v>
      </c>
      <c r="CB18" s="41">
        <v>7788907597</v>
      </c>
      <c r="CC18" s="11">
        <v>-0.24235615198460214</v>
      </c>
      <c r="CD18" s="13">
        <v>1.0938217919868087</v>
      </c>
      <c r="CE18" s="401">
        <v>9918816216</v>
      </c>
      <c r="CF18" s="11">
        <v>0.27345408742817323</v>
      </c>
      <c r="CG18" s="13">
        <v>0.58961467308589266</v>
      </c>
      <c r="CH18" s="401">
        <v>13815563917</v>
      </c>
      <c r="CI18" s="11">
        <v>0.39286419025631036</v>
      </c>
      <c r="CJ18" s="13">
        <v>0.99353257174063381</v>
      </c>
      <c r="CK18" s="401">
        <v>15461543423</v>
      </c>
      <c r="CL18" s="552">
        <v>0.11913950931634631</v>
      </c>
      <c r="CM18" s="553">
        <v>0.50397768998708092</v>
      </c>
      <c r="CN18" s="180">
        <v>46984831153</v>
      </c>
      <c r="CO18" s="13">
        <v>0.72926946198966203</v>
      </c>
      <c r="CP18" s="401">
        <v>5739950006</v>
      </c>
      <c r="CQ18" s="552">
        <v>-0.62875957147580297</v>
      </c>
      <c r="CR18" s="13">
        <v>-0.26306097042275645</v>
      </c>
      <c r="CS18" s="401">
        <v>7647308407</v>
      </c>
      <c r="CT18" s="552">
        <v>0.33229529856640361</v>
      </c>
      <c r="CU18" s="13">
        <v>-0.22900997049787464</v>
      </c>
      <c r="CV18" s="401">
        <v>7335959203</v>
      </c>
      <c r="CW18" s="13">
        <v>-4.0713567104865955E-2</v>
      </c>
      <c r="CX18" s="697">
        <v>-0.4690076172733616</v>
      </c>
      <c r="CY18" s="511">
        <v>14863706201</v>
      </c>
      <c r="CZ18" s="13">
        <v>1.0261435198442173</v>
      </c>
      <c r="DA18" s="684">
        <v>-3.86660765774961E-2</v>
      </c>
      <c r="DB18" s="180">
        <v>35586923817</v>
      </c>
      <c r="DC18" s="527">
        <v>-0.24258695958455601</v>
      </c>
      <c r="DE18" s="683"/>
      <c r="DF18" s="690"/>
    </row>
    <row r="19" spans="1:110" s="60" customFormat="1" ht="20.100000000000001" customHeight="1" outlineLevel="1">
      <c r="A19" s="56" t="s">
        <v>28</v>
      </c>
      <c r="B19" s="46">
        <v>1607771455</v>
      </c>
      <c r="C19" s="45">
        <v>1757380205</v>
      </c>
      <c r="D19" s="23">
        <v>9.3053493103595342E-2</v>
      </c>
      <c r="E19" s="45">
        <v>1717934267</v>
      </c>
      <c r="F19" s="23">
        <v>-2.2445875905379276E-2</v>
      </c>
      <c r="G19" s="45">
        <v>1788661005</v>
      </c>
      <c r="H19" s="23">
        <v>4.1169641562310177E-2</v>
      </c>
      <c r="I19" s="52">
        <v>6871746932</v>
      </c>
      <c r="J19" s="45">
        <v>1872309706</v>
      </c>
      <c r="K19" s="31">
        <v>4.676610088002664E-2</v>
      </c>
      <c r="L19" s="55">
        <v>0.16453722335803</v>
      </c>
      <c r="M19" s="45">
        <v>1893867789</v>
      </c>
      <c r="N19" s="31">
        <v>1.1514165060895198E-2</v>
      </c>
      <c r="O19" s="32">
        <v>7.7665370084215812E-2</v>
      </c>
      <c r="P19" s="45">
        <v>1953479374</v>
      </c>
      <c r="Q19" s="59">
        <v>3.1476106910016233E-2</v>
      </c>
      <c r="R19" s="55">
        <v>0.1371094991959898</v>
      </c>
      <c r="S19" s="45">
        <v>2074203560</v>
      </c>
      <c r="T19" s="31">
        <v>6.1799570349597044E-2</v>
      </c>
      <c r="U19" s="30">
        <v>0.15964039815358966</v>
      </c>
      <c r="V19" s="51">
        <v>7793860429</v>
      </c>
      <c r="W19" s="31">
        <v>0.13418909429070336</v>
      </c>
      <c r="X19" s="45">
        <v>2247839971</v>
      </c>
      <c r="Y19" s="31">
        <v>8.3712329083072357E-2</v>
      </c>
      <c r="Z19" s="55">
        <v>0.20057059139125144</v>
      </c>
      <c r="AA19" s="45">
        <v>2349453631</v>
      </c>
      <c r="AB19" s="31">
        <v>4.5205024072418665E-2</v>
      </c>
      <c r="AC19" s="32">
        <v>0.24055841946631262</v>
      </c>
      <c r="AD19" s="45">
        <v>3129823650</v>
      </c>
      <c r="AE19" s="59">
        <v>0.33214957243818866</v>
      </c>
      <c r="AF19" s="55">
        <v>0.60217901026069387</v>
      </c>
      <c r="AG19" s="45">
        <v>3765859673</v>
      </c>
      <c r="AH19" s="31">
        <v>0.20321784679465882</v>
      </c>
      <c r="AI19" s="30">
        <v>0.8155689950700884</v>
      </c>
      <c r="AJ19" s="51">
        <v>11492976925</v>
      </c>
      <c r="AK19" s="33">
        <v>0.47461928907990703</v>
      </c>
      <c r="AL19" s="45">
        <v>3817054118</v>
      </c>
      <c r="AM19" s="31">
        <v>1.3594358113513172E-2</v>
      </c>
      <c r="AN19" s="55">
        <v>0.69809869352127474</v>
      </c>
      <c r="AO19" s="45">
        <v>4145296894</v>
      </c>
      <c r="AP19" s="31">
        <v>8.5993744351727353E-2</v>
      </c>
      <c r="AQ19" s="32">
        <v>0.76436633577468549</v>
      </c>
      <c r="AR19" s="45">
        <v>4226813568</v>
      </c>
      <c r="AS19" s="59">
        <v>1.9664857809820413E-2</v>
      </c>
      <c r="AT19" s="55">
        <v>0.35049575972115865</v>
      </c>
      <c r="AU19" s="45">
        <v>4035882625</v>
      </c>
      <c r="AV19" s="31">
        <v>-4.5171366072420116E-2</v>
      </c>
      <c r="AW19" s="30">
        <v>7.1702871441540195E-2</v>
      </c>
      <c r="AX19" s="51">
        <v>16225047205</v>
      </c>
      <c r="AY19" s="33">
        <v>0.41173582013434706</v>
      </c>
      <c r="AZ19" s="45">
        <v>3952413569</v>
      </c>
      <c r="BA19" s="31">
        <v>-2.0681735262308328E-2</v>
      </c>
      <c r="BB19" s="55">
        <v>3.5461758417751621E-2</v>
      </c>
      <c r="BC19" s="45">
        <v>4311561774</v>
      </c>
      <c r="BD19" s="31">
        <v>9.0868073072339961E-2</v>
      </c>
      <c r="BE19" s="32">
        <v>4.010928149456694E-2</v>
      </c>
      <c r="BF19" s="45">
        <v>4807034681</v>
      </c>
      <c r="BG19" s="59">
        <v>0.11491726965106919</v>
      </c>
      <c r="BH19" s="55">
        <v>0.13727151757832146</v>
      </c>
      <c r="BI19" s="45">
        <v>5369371354</v>
      </c>
      <c r="BJ19" s="31">
        <v>0.11698202952906889</v>
      </c>
      <c r="BK19" s="30">
        <v>0.33040820383124991</v>
      </c>
      <c r="BL19" s="45">
        <v>18440381378</v>
      </c>
      <c r="BM19" s="13">
        <v>0.13653791850400965</v>
      </c>
      <c r="BN19" s="45">
        <v>6149020883</v>
      </c>
      <c r="BO19" s="11">
        <v>0.14520313042218391</v>
      </c>
      <c r="BP19" s="17">
        <v>0.55576352920875216</v>
      </c>
      <c r="BQ19" s="50">
        <v>6113940830</v>
      </c>
      <c r="BR19" s="11">
        <v>-5.7049819259819001E-3</v>
      </c>
      <c r="BS19" s="13">
        <v>0.41803391682078672</v>
      </c>
      <c r="BT19" s="50">
        <v>6913192613</v>
      </c>
      <c r="BU19" s="11">
        <v>0.13072612333410505</v>
      </c>
      <c r="BV19" s="13">
        <v>0.43814078153516856</v>
      </c>
      <c r="BW19" s="40">
        <v>7105328759</v>
      </c>
      <c r="BX19" s="11">
        <v>2.7792679411057453E-2</v>
      </c>
      <c r="BY19" s="13">
        <v>0.32330738377906587</v>
      </c>
      <c r="BZ19" s="61">
        <v>26281483085</v>
      </c>
      <c r="CA19" s="13">
        <v>0.42521364099089087</v>
      </c>
      <c r="CB19" s="41">
        <v>7597696136</v>
      </c>
      <c r="CC19" s="11">
        <v>6.9295509567568025E-2</v>
      </c>
      <c r="CD19" s="13">
        <v>0.23559445976270887</v>
      </c>
      <c r="CE19" s="401">
        <v>7534778892</v>
      </c>
      <c r="CF19" s="11">
        <v>-8.2810950680010098E-3</v>
      </c>
      <c r="CG19" s="13">
        <v>0.23239316530971399</v>
      </c>
      <c r="CH19" s="401">
        <v>7787484042</v>
      </c>
      <c r="CI19" s="11">
        <v>3.3538495770367938E-2</v>
      </c>
      <c r="CJ19" s="13">
        <v>0.12646710108379278</v>
      </c>
      <c r="CK19" s="401">
        <v>7082391117</v>
      </c>
      <c r="CL19" s="552">
        <v>-9.0541813144944361E-2</v>
      </c>
      <c r="CM19" s="553">
        <v>-3.2282309204828552E-3</v>
      </c>
      <c r="CN19" s="180">
        <v>30002350187</v>
      </c>
      <c r="CO19" s="13">
        <v>0.14157751638162552</v>
      </c>
      <c r="CP19" s="401">
        <v>8451453895</v>
      </c>
      <c r="CQ19" s="552">
        <v>0.19330516422819577</v>
      </c>
      <c r="CR19" s="13">
        <v>0.11237061126394066</v>
      </c>
      <c r="CS19" s="401">
        <v>9639018862</v>
      </c>
      <c r="CT19" s="552">
        <v>0.14051605578805559</v>
      </c>
      <c r="CU19" s="13">
        <v>0.27927030111449747</v>
      </c>
      <c r="CV19" s="401">
        <v>9730839889</v>
      </c>
      <c r="CW19" s="13">
        <v>9.5259723333447344E-3</v>
      </c>
      <c r="CX19" s="697">
        <v>0.24954861371387183</v>
      </c>
      <c r="CY19" s="511">
        <v>10718045312</v>
      </c>
      <c r="CZ19" s="13">
        <v>0.10145120403388441</v>
      </c>
      <c r="DA19" s="684">
        <v>0.5133371110038345</v>
      </c>
      <c r="DB19" s="180">
        <v>38539357958</v>
      </c>
      <c r="DC19" s="527">
        <v>0.28454463459662827</v>
      </c>
      <c r="DE19" s="683"/>
      <c r="DF19" s="690"/>
    </row>
    <row r="20" spans="1:110" s="60" customFormat="1" ht="20.100000000000001" customHeight="1" outlineLevel="1">
      <c r="A20" s="56" t="s">
        <v>27</v>
      </c>
      <c r="B20" s="46">
        <v>1276150464</v>
      </c>
      <c r="C20" s="45">
        <v>1163245693</v>
      </c>
      <c r="D20" s="23">
        <v>-8.8472930257853966E-2</v>
      </c>
      <c r="E20" s="45">
        <v>1253483200</v>
      </c>
      <c r="F20" s="23">
        <v>7.7573901664125922E-2</v>
      </c>
      <c r="G20" s="45">
        <v>1532035826</v>
      </c>
      <c r="H20" s="23">
        <v>0.22222286345760356</v>
      </c>
      <c r="I20" s="52">
        <v>5224915183</v>
      </c>
      <c r="J20" s="45">
        <v>1527889624</v>
      </c>
      <c r="K20" s="31">
        <v>-2.7063348843645585E-3</v>
      </c>
      <c r="L20" s="55">
        <v>0.19726448181583711</v>
      </c>
      <c r="M20" s="45">
        <v>1883753358</v>
      </c>
      <c r="N20" s="31">
        <v>0.23291193840845148</v>
      </c>
      <c r="O20" s="32">
        <v>0.61939422542955413</v>
      </c>
      <c r="P20" s="45">
        <v>1651155513</v>
      </c>
      <c r="Q20" s="59">
        <v>-0.12347574273043449</v>
      </c>
      <c r="R20" s="55">
        <v>0.31725380364092626</v>
      </c>
      <c r="S20" s="45">
        <v>1786235857</v>
      </c>
      <c r="T20" s="31">
        <v>8.1809583008066511E-2</v>
      </c>
      <c r="U20" s="30">
        <v>0.16592303305575573</v>
      </c>
      <c r="V20" s="51">
        <v>6849034352</v>
      </c>
      <c r="W20" s="31">
        <v>0.31084125045403632</v>
      </c>
      <c r="X20" s="45">
        <v>1840853927</v>
      </c>
      <c r="Y20" s="31">
        <v>3.0577188217311591E-2</v>
      </c>
      <c r="Z20" s="55">
        <v>0.20483436635996166</v>
      </c>
      <c r="AA20" s="45">
        <v>1914435138</v>
      </c>
      <c r="AB20" s="31">
        <v>3.9971238304558954E-2</v>
      </c>
      <c r="AC20" s="32">
        <v>1.6287578132083702E-2</v>
      </c>
      <c r="AD20" s="45">
        <v>2419390930</v>
      </c>
      <c r="AE20" s="59">
        <v>0.26376228788170097</v>
      </c>
      <c r="AF20" s="55">
        <v>0.46527138779568133</v>
      </c>
      <c r="AG20" s="45">
        <v>1987454573</v>
      </c>
      <c r="AH20" s="31">
        <v>-0.17853103094835521</v>
      </c>
      <c r="AI20" s="30">
        <v>0.11264957828018796</v>
      </c>
      <c r="AJ20" s="51">
        <v>8162134568</v>
      </c>
      <c r="AK20" s="33">
        <v>0.19172048912509232</v>
      </c>
      <c r="AL20" s="45">
        <v>2382939091</v>
      </c>
      <c r="AM20" s="31">
        <v>0.19899046920253816</v>
      </c>
      <c r="AN20" s="55">
        <v>0.29447483912176797</v>
      </c>
      <c r="AO20" s="45">
        <v>2236877333</v>
      </c>
      <c r="AP20" s="31">
        <v>-6.1294792868039738E-2</v>
      </c>
      <c r="AQ20" s="32">
        <v>0.16842680569311619</v>
      </c>
      <c r="AR20" s="45">
        <v>2332545751</v>
      </c>
      <c r="AS20" s="59">
        <v>4.2768736840698374E-2</v>
      </c>
      <c r="AT20" s="55">
        <v>-3.5895471840923232E-2</v>
      </c>
      <c r="AU20" s="45">
        <v>2339334324</v>
      </c>
      <c r="AV20" s="31">
        <v>2.9103707814046587E-3</v>
      </c>
      <c r="AW20" s="30">
        <v>0.17705046232520849</v>
      </c>
      <c r="AX20" s="51">
        <v>9291696499</v>
      </c>
      <c r="AY20" s="33">
        <v>0.13839050576653023</v>
      </c>
      <c r="AZ20" s="45">
        <v>2640459757</v>
      </c>
      <c r="BA20" s="31">
        <v>0.12872270111657627</v>
      </c>
      <c r="BB20" s="55">
        <v>0.10806850539009434</v>
      </c>
      <c r="BC20" s="45">
        <v>3205999111</v>
      </c>
      <c r="BD20" s="31">
        <v>0.21418215236976249</v>
      </c>
      <c r="BE20" s="32">
        <v>0.43324761876873114</v>
      </c>
      <c r="BF20" s="45">
        <v>2977860207</v>
      </c>
      <c r="BG20" s="59">
        <v>-7.1160002264891498E-2</v>
      </c>
      <c r="BH20" s="55">
        <v>0.27665671969063976</v>
      </c>
      <c r="BI20" s="45">
        <v>2968276256</v>
      </c>
      <c r="BJ20" s="31">
        <v>-3.218401917414071E-3</v>
      </c>
      <c r="BK20" s="30">
        <v>0.26885508648656065</v>
      </c>
      <c r="BL20" s="45">
        <v>11792595331</v>
      </c>
      <c r="BM20" s="13">
        <v>0.26915416708554285</v>
      </c>
      <c r="BN20" s="45">
        <v>3281243326</v>
      </c>
      <c r="BO20" s="11">
        <v>0.10543731209902596</v>
      </c>
      <c r="BP20" s="17">
        <v>0.2426787862610853</v>
      </c>
      <c r="BQ20" s="50">
        <v>3251831457</v>
      </c>
      <c r="BR20" s="11">
        <v>-8.9636354509113891E-3</v>
      </c>
      <c r="BS20" s="13">
        <v>1.4295807457570975E-2</v>
      </c>
      <c r="BT20" s="50">
        <v>3525380037</v>
      </c>
      <c r="BU20" s="11">
        <v>8.4121389320824136E-2</v>
      </c>
      <c r="BV20" s="13">
        <v>0.1838635100173458</v>
      </c>
      <c r="BW20" s="40">
        <v>3610750617</v>
      </c>
      <c r="BX20" s="11">
        <v>2.4215993482690656E-2</v>
      </c>
      <c r="BY20" s="13">
        <v>0.21644695627683519</v>
      </c>
      <c r="BZ20" s="61">
        <v>13669205437</v>
      </c>
      <c r="CA20" s="13">
        <v>0.15913461399517592</v>
      </c>
      <c r="CB20" s="41">
        <v>3601805453</v>
      </c>
      <c r="CC20" s="11">
        <v>-2.4773696521395161E-3</v>
      </c>
      <c r="CD20" s="13">
        <v>9.7695323129473932E-2</v>
      </c>
      <c r="CE20" s="401">
        <v>3683998996</v>
      </c>
      <c r="CF20" s="11">
        <v>2.2820095108562866E-2</v>
      </c>
      <c r="CG20" s="13">
        <v>0.13289973503076302</v>
      </c>
      <c r="CH20" s="401">
        <v>3488590473</v>
      </c>
      <c r="CI20" s="11">
        <v>-5.3042501697793676E-2</v>
      </c>
      <c r="CJ20" s="13">
        <v>-1.0435630659356376E-2</v>
      </c>
      <c r="CK20" s="401">
        <v>4022208194</v>
      </c>
      <c r="CL20" s="552">
        <v>0.15296083765920443</v>
      </c>
      <c r="CM20" s="553">
        <v>0.11395347412330037</v>
      </c>
      <c r="CN20" s="180">
        <v>14796603116</v>
      </c>
      <c r="CO20" s="13">
        <v>8.2477191830649055E-2</v>
      </c>
      <c r="CP20" s="401">
        <v>3752565337</v>
      </c>
      <c r="CQ20" s="552">
        <v>-6.7038513173492853E-2</v>
      </c>
      <c r="CR20" s="13">
        <v>4.1856753777311795E-2</v>
      </c>
      <c r="CS20" s="401">
        <v>3313399833</v>
      </c>
      <c r="CT20" s="552">
        <v>-0.11703074152230275</v>
      </c>
      <c r="CU20" s="13">
        <v>-0.10059697719852478</v>
      </c>
      <c r="CV20" s="401">
        <v>3139988982</v>
      </c>
      <c r="CW20" s="13">
        <v>-5.2336228568886978E-2</v>
      </c>
      <c r="CX20" s="697">
        <v>-9.9926171815811204E-2</v>
      </c>
      <c r="CY20" s="511">
        <v>3661699459</v>
      </c>
      <c r="CZ20" s="13">
        <v>0.16615041644754402</v>
      </c>
      <c r="DA20" s="684">
        <v>-8.9629556107457931E-2</v>
      </c>
      <c r="DB20" s="180">
        <v>13867653611</v>
      </c>
      <c r="DC20" s="527">
        <v>-6.2781267951662501E-2</v>
      </c>
      <c r="DE20" s="683"/>
      <c r="DF20" s="690"/>
    </row>
    <row r="21" spans="1:110" s="60" customFormat="1" ht="20.100000000000001" customHeight="1" outlineLevel="1">
      <c r="A21" s="56" t="s">
        <v>26</v>
      </c>
      <c r="B21" s="46">
        <v>390529393</v>
      </c>
      <c r="C21" s="45">
        <v>895632750</v>
      </c>
      <c r="D21" s="23">
        <v>1.2933811540275024</v>
      </c>
      <c r="E21" s="45">
        <v>518229226</v>
      </c>
      <c r="F21" s="23">
        <v>-0.42138200506848367</v>
      </c>
      <c r="G21" s="45">
        <v>506481730</v>
      </c>
      <c r="H21" s="23">
        <v>-2.2668532399598762E-2</v>
      </c>
      <c r="I21" s="52">
        <v>2310873099</v>
      </c>
      <c r="J21" s="45">
        <v>1231025217</v>
      </c>
      <c r="K21" s="31">
        <v>1.4305421974451082</v>
      </c>
      <c r="L21" s="55">
        <v>2.1521960678642182</v>
      </c>
      <c r="M21" s="45">
        <v>1273826183</v>
      </c>
      <c r="N21" s="31">
        <v>3.4768553404864955E-2</v>
      </c>
      <c r="O21" s="32">
        <v>0.42226396142838674</v>
      </c>
      <c r="P21" s="45">
        <v>1451976325</v>
      </c>
      <c r="Q21" s="59">
        <v>0.13985435719372408</v>
      </c>
      <c r="R21" s="55">
        <v>1.801803241023693</v>
      </c>
      <c r="S21" s="45">
        <v>1495924088</v>
      </c>
      <c r="T21" s="31">
        <v>3.0267547923000793E-2</v>
      </c>
      <c r="U21" s="30">
        <v>1.9535598213977039</v>
      </c>
      <c r="V21" s="51">
        <v>5452751813</v>
      </c>
      <c r="W21" s="31">
        <v>1.359606771726066</v>
      </c>
      <c r="X21" s="45">
        <v>1708813731</v>
      </c>
      <c r="Y21" s="31">
        <v>0.14231313253644196</v>
      </c>
      <c r="Z21" s="55">
        <v>0.38812244249908012</v>
      </c>
      <c r="AA21" s="45">
        <v>1744338644</v>
      </c>
      <c r="AB21" s="31">
        <v>2.0789224919916194E-2</v>
      </c>
      <c r="AC21" s="32">
        <v>0.36936943774533804</v>
      </c>
      <c r="AD21" s="45">
        <v>1589663667</v>
      </c>
      <c r="AE21" s="59">
        <v>-8.867256225276865E-2</v>
      </c>
      <c r="AF21" s="55">
        <v>9.4827539285118778E-2</v>
      </c>
      <c r="AG21" s="45">
        <v>1765416249</v>
      </c>
      <c r="AH21" s="31">
        <v>0.11055960178776614</v>
      </c>
      <c r="AI21" s="30">
        <v>0.18015096030728528</v>
      </c>
      <c r="AJ21" s="51">
        <v>6808232291</v>
      </c>
      <c r="AK21" s="33">
        <v>0.24858649806293687</v>
      </c>
      <c r="AL21" s="45">
        <v>1726148396</v>
      </c>
      <c r="AM21" s="31">
        <v>-2.2242829713526646E-2</v>
      </c>
      <c r="AN21" s="55">
        <v>1.0144268322244576E-2</v>
      </c>
      <c r="AO21" s="45">
        <v>2080653491</v>
      </c>
      <c r="AP21" s="31">
        <v>0.20537347531735617</v>
      </c>
      <c r="AQ21" s="32">
        <v>0.19280364403828454</v>
      </c>
      <c r="AR21" s="45">
        <v>923707796</v>
      </c>
      <c r="AS21" s="59">
        <v>-0.55604919320032997</v>
      </c>
      <c r="AT21" s="55">
        <v>-0.41892878652550847</v>
      </c>
      <c r="AU21" s="45">
        <v>1063725178</v>
      </c>
      <c r="AV21" s="31">
        <v>0.1515818991745308</v>
      </c>
      <c r="AW21" s="30">
        <v>-0.39746494425746048</v>
      </c>
      <c r="AX21" s="51">
        <v>5794234861</v>
      </c>
      <c r="AY21" s="33">
        <v>-0.14893696141073687</v>
      </c>
      <c r="AZ21" s="45">
        <v>1200070900</v>
      </c>
      <c r="BA21" s="31">
        <v>0.12817758272522528</v>
      </c>
      <c r="BB21" s="55">
        <v>-0.30476956513071429</v>
      </c>
      <c r="BC21" s="45">
        <v>1868842603</v>
      </c>
      <c r="BD21" s="31">
        <v>0.55727682672748757</v>
      </c>
      <c r="BE21" s="32">
        <v>-0.10180017427995655</v>
      </c>
      <c r="BF21" s="45">
        <v>1195044121</v>
      </c>
      <c r="BG21" s="59">
        <v>-0.36054319444471694</v>
      </c>
      <c r="BH21" s="55">
        <v>0.29374692535343727</v>
      </c>
      <c r="BI21" s="45">
        <v>1233505536</v>
      </c>
      <c r="BJ21" s="31">
        <v>3.2184096238903726E-2</v>
      </c>
      <c r="BK21" s="30">
        <v>0.15960923132346871</v>
      </c>
      <c r="BL21" s="45">
        <v>5497463160</v>
      </c>
      <c r="BM21" s="13">
        <v>-5.1218445251075218E-2</v>
      </c>
      <c r="BN21" s="45">
        <v>1160478919</v>
      </c>
      <c r="BO21" s="11">
        <v>-5.9202504462857908E-2</v>
      </c>
      <c r="BP21" s="17">
        <v>-3.2991368259991938E-2</v>
      </c>
      <c r="BQ21" s="50">
        <v>1156492397</v>
      </c>
      <c r="BR21" s="11">
        <v>-3.4352386197892271E-3</v>
      </c>
      <c r="BS21" s="13">
        <v>-0.38117185730702219</v>
      </c>
      <c r="BT21" s="50">
        <v>1247684467</v>
      </c>
      <c r="BU21" s="11">
        <v>7.8852286652775883E-2</v>
      </c>
      <c r="BV21" s="13">
        <v>4.4048872401423189E-2</v>
      </c>
      <c r="BW21" s="40">
        <v>1556700612</v>
      </c>
      <c r="BX21" s="11">
        <v>0.24767170961342111</v>
      </c>
      <c r="BY21" s="13">
        <v>0.26201347830837785</v>
      </c>
      <c r="BZ21" s="61">
        <v>5121356395</v>
      </c>
      <c r="CA21" s="13">
        <v>-6.8414603982539512E-2</v>
      </c>
      <c r="CB21" s="41">
        <v>1352081886</v>
      </c>
      <c r="CC21" s="11">
        <v>-0.13144385273743309</v>
      </c>
      <c r="CD21" s="13">
        <v>0.16510680535679767</v>
      </c>
      <c r="CE21" s="401">
        <v>924350448</v>
      </c>
      <c r="CF21" s="11">
        <v>-0.31635024655599886</v>
      </c>
      <c r="CG21" s="13">
        <v>-0.20072933432350093</v>
      </c>
      <c r="CH21" s="401">
        <v>1162932898</v>
      </c>
      <c r="CI21" s="11">
        <v>0.2581082213095871</v>
      </c>
      <c r="CJ21" s="13">
        <v>-6.7927085125761955E-2</v>
      </c>
      <c r="CK21" s="401">
        <v>1772370363</v>
      </c>
      <c r="CL21" s="552">
        <v>0.52405213236989368</v>
      </c>
      <c r="CM21" s="553">
        <v>0.13854285746243411</v>
      </c>
      <c r="CN21" s="180">
        <v>5211735595</v>
      </c>
      <c r="CO21" s="13">
        <v>1.7647512305184909E-2</v>
      </c>
      <c r="CP21" s="401">
        <v>1292742268</v>
      </c>
      <c r="CQ21" s="552">
        <v>-0.27061392190521527</v>
      </c>
      <c r="CR21" s="13">
        <v>-4.388759187918001E-2</v>
      </c>
      <c r="CS21" s="401">
        <v>1872833973</v>
      </c>
      <c r="CT21" s="552">
        <v>0.44872958776033456</v>
      </c>
      <c r="CU21" s="13">
        <v>1.0261081465933364</v>
      </c>
      <c r="CV21" s="401">
        <v>1573476247</v>
      </c>
      <c r="CW21" s="13">
        <v>-0.15984210576897728</v>
      </c>
      <c r="CX21" s="697">
        <v>0.35302410801693562</v>
      </c>
      <c r="CY21" s="511">
        <v>1799854015</v>
      </c>
      <c r="CZ21" s="13">
        <v>0.14387110605044939</v>
      </c>
      <c r="DA21" s="684">
        <v>1.550672058941438E-2</v>
      </c>
      <c r="DB21" s="180">
        <v>6538906503</v>
      </c>
      <c r="DC21" s="527">
        <v>0.25465046793111545</v>
      </c>
      <c r="DE21" s="683"/>
      <c r="DF21" s="690"/>
    </row>
    <row r="22" spans="1:110" s="60" customFormat="1" ht="20.100000000000001" customHeight="1" outlineLevel="1">
      <c r="A22" s="56" t="s">
        <v>25</v>
      </c>
      <c r="B22" s="46">
        <v>337338620</v>
      </c>
      <c r="C22" s="45">
        <v>752636414</v>
      </c>
      <c r="D22" s="23">
        <v>1.2311006489562328</v>
      </c>
      <c r="E22" s="45">
        <v>705601522</v>
      </c>
      <c r="F22" s="23">
        <v>-6.2493510977001399E-2</v>
      </c>
      <c r="G22" s="45">
        <v>259827922</v>
      </c>
      <c r="H22" s="23">
        <v>-0.63176394338899966</v>
      </c>
      <c r="I22" s="52">
        <v>2055404478</v>
      </c>
      <c r="J22" s="45">
        <v>1119929159</v>
      </c>
      <c r="K22" s="31">
        <v>3.310272546458652</v>
      </c>
      <c r="L22" s="55">
        <v>2.3198960706011071</v>
      </c>
      <c r="M22" s="45">
        <v>567558982</v>
      </c>
      <c r="N22" s="31">
        <v>-0.49321885456863968</v>
      </c>
      <c r="O22" s="32">
        <v>-0.24590549773745074</v>
      </c>
      <c r="P22" s="45">
        <v>1436020081</v>
      </c>
      <c r="Q22" s="59">
        <v>1.5301688926491166</v>
      </c>
      <c r="R22" s="55">
        <v>1.0351714618325327</v>
      </c>
      <c r="S22" s="45">
        <v>1017384285</v>
      </c>
      <c r="T22" s="31">
        <v>-0.29152502916844658</v>
      </c>
      <c r="U22" s="30">
        <v>2.9156079807311857</v>
      </c>
      <c r="V22" s="51">
        <v>4140892507</v>
      </c>
      <c r="W22" s="31">
        <v>1.0146363167551686</v>
      </c>
      <c r="X22" s="45">
        <v>1446986587</v>
      </c>
      <c r="Y22" s="31">
        <v>0.42226158624024746</v>
      </c>
      <c r="Z22" s="55">
        <v>0.29203403212756252</v>
      </c>
      <c r="AA22" s="45">
        <v>1925861401</v>
      </c>
      <c r="AB22" s="31">
        <v>0.33094627020201961</v>
      </c>
      <c r="AC22" s="32">
        <v>2.3932357025053652</v>
      </c>
      <c r="AD22" s="45">
        <v>1650097610</v>
      </c>
      <c r="AE22" s="59">
        <v>-0.14318984266303392</v>
      </c>
      <c r="AF22" s="55">
        <v>0.14907697450228063</v>
      </c>
      <c r="AG22" s="45">
        <v>3256156765</v>
      </c>
      <c r="AH22" s="31">
        <v>0.97331160609341172</v>
      </c>
      <c r="AI22" s="30">
        <v>2.2005180471212018</v>
      </c>
      <c r="AJ22" s="51">
        <v>8279102363</v>
      </c>
      <c r="AK22" s="33">
        <v>0.99935215632971275</v>
      </c>
      <c r="AL22" s="45">
        <v>1422818505</v>
      </c>
      <c r="AM22" s="31">
        <v>-0.56303746788432041</v>
      </c>
      <c r="AN22" s="55">
        <v>-1.6702353855336693E-2</v>
      </c>
      <c r="AO22" s="45">
        <v>2948269675</v>
      </c>
      <c r="AP22" s="31">
        <v>1.0721333498540631</v>
      </c>
      <c r="AQ22" s="32">
        <v>0.53088362094443364</v>
      </c>
      <c r="AR22" s="45">
        <v>2828046805</v>
      </c>
      <c r="AS22" s="59">
        <v>-4.0777433292291998E-2</v>
      </c>
      <c r="AT22" s="55">
        <v>0.71386637242629547</v>
      </c>
      <c r="AU22" s="45">
        <v>2126221203</v>
      </c>
      <c r="AV22" s="31">
        <v>-0.24816619044605948</v>
      </c>
      <c r="AW22" s="30">
        <v>-0.34701509894902127</v>
      </c>
      <c r="AX22" s="51">
        <v>9325356188</v>
      </c>
      <c r="AY22" s="33">
        <v>0.12637285772377882</v>
      </c>
      <c r="AZ22" s="45">
        <v>1269739928</v>
      </c>
      <c r="BA22" s="31">
        <v>-0.4028185185019999</v>
      </c>
      <c r="BB22" s="55">
        <v>-0.10758826685347335</v>
      </c>
      <c r="BC22" s="45">
        <v>1658383040</v>
      </c>
      <c r="BD22" s="31">
        <v>0.30608087800480666</v>
      </c>
      <c r="BE22" s="32">
        <v>-0.43750632648622961</v>
      </c>
      <c r="BF22" s="45">
        <v>2351816276</v>
      </c>
      <c r="BG22" s="59">
        <v>0.41813816185674457</v>
      </c>
      <c r="BH22" s="55">
        <v>-0.16839556126087529</v>
      </c>
      <c r="BI22" s="45">
        <v>3685112268</v>
      </c>
      <c r="BJ22" s="31">
        <v>0.56692183212018898</v>
      </c>
      <c r="BK22" s="30">
        <v>0.73317445183994812</v>
      </c>
      <c r="BL22" s="45">
        <v>8965051512</v>
      </c>
      <c r="BM22" s="13">
        <v>-3.8637095327645032E-2</v>
      </c>
      <c r="BN22" s="45">
        <v>2091874884</v>
      </c>
      <c r="BO22" s="11">
        <v>-0.43234432715524529</v>
      </c>
      <c r="BP22" s="17">
        <v>0.64748295132765166</v>
      </c>
      <c r="BQ22" s="50">
        <v>3550044775</v>
      </c>
      <c r="BR22" s="11">
        <v>0.69706362562743029</v>
      </c>
      <c r="BS22" s="13">
        <v>1.140666353534344</v>
      </c>
      <c r="BT22" s="50">
        <v>3450416988</v>
      </c>
      <c r="BU22" s="11">
        <v>-2.8063811392350702E-2</v>
      </c>
      <c r="BV22" s="13">
        <v>0.46712862871606387</v>
      </c>
      <c r="BW22" s="40">
        <v>2518883336</v>
      </c>
      <c r="BX22" s="11">
        <v>-0.26997712312445876</v>
      </c>
      <c r="BY22" s="13">
        <v>-0.31647039416602107</v>
      </c>
      <c r="BZ22" s="61">
        <v>11611219983</v>
      </c>
      <c r="CA22" s="13">
        <v>0.29516489308042693</v>
      </c>
      <c r="CB22" s="41">
        <v>2622956516</v>
      </c>
      <c r="CC22" s="11">
        <v>4.1317189451603786E-2</v>
      </c>
      <c r="CD22" s="13">
        <v>0.25387829648037408</v>
      </c>
      <c r="CE22" s="401">
        <v>2976474648</v>
      </c>
      <c r="CF22" s="11">
        <v>0.13477849512317275</v>
      </c>
      <c r="CG22" s="13">
        <v>-0.16156701206677038</v>
      </c>
      <c r="CH22" s="401">
        <v>3933488830</v>
      </c>
      <c r="CI22" s="11">
        <v>0.32152606528768923</v>
      </c>
      <c r="CJ22" s="13">
        <v>0.14000390204431712</v>
      </c>
      <c r="CK22" s="401">
        <v>4068095352</v>
      </c>
      <c r="CL22" s="552">
        <v>3.4220644272173972E-2</v>
      </c>
      <c r="CM22" s="553">
        <v>0.61503920958092362</v>
      </c>
      <c r="CN22" s="180">
        <v>13601015346</v>
      </c>
      <c r="CO22" s="13">
        <v>0.17136832872973407</v>
      </c>
      <c r="CP22" s="401">
        <v>2949668489</v>
      </c>
      <c r="CQ22" s="552">
        <v>-0.27492641303261178</v>
      </c>
      <c r="CR22" s="13">
        <v>0.1245586691990741</v>
      </c>
      <c r="CS22" s="401">
        <v>6792399390</v>
      </c>
      <c r="CT22" s="552">
        <v>1.3027670449511319</v>
      </c>
      <c r="CU22" s="13">
        <v>1.2820283030342812</v>
      </c>
      <c r="CV22" s="401">
        <v>6614416986</v>
      </c>
      <c r="CW22" s="13">
        <v>-2.6203171188966312E-2</v>
      </c>
      <c r="CX22" s="697">
        <v>0.68156495972558795</v>
      </c>
      <c r="CY22" s="511">
        <v>3297774324</v>
      </c>
      <c r="CZ22" s="13">
        <v>-0.50142630393880039</v>
      </c>
      <c r="DA22" s="684">
        <v>-0.18935667956290325</v>
      </c>
      <c r="DB22" s="180">
        <v>19654259189</v>
      </c>
      <c r="DC22" s="527">
        <v>0.44505823197826433</v>
      </c>
      <c r="DE22" s="683"/>
      <c r="DF22" s="690"/>
    </row>
    <row r="23" spans="1:110" s="60" customFormat="1" ht="20.100000000000001" customHeight="1" outlineLevel="1">
      <c r="A23" s="56" t="s">
        <v>24</v>
      </c>
      <c r="B23" s="46">
        <v>689085131</v>
      </c>
      <c r="C23" s="45">
        <v>703977388</v>
      </c>
      <c r="D23" s="23">
        <v>2.1611635964903675E-2</v>
      </c>
      <c r="E23" s="45">
        <v>670921680</v>
      </c>
      <c r="F23" s="23">
        <v>-4.6955638864923266E-2</v>
      </c>
      <c r="G23" s="45">
        <v>654911377</v>
      </c>
      <c r="H23" s="23">
        <v>-2.3863147483920932E-2</v>
      </c>
      <c r="I23" s="52">
        <v>2718895576</v>
      </c>
      <c r="J23" s="45">
        <v>666935440</v>
      </c>
      <c r="K23" s="31">
        <v>1.8359832218947769E-2</v>
      </c>
      <c r="L23" s="55">
        <v>-3.2143620582635979E-2</v>
      </c>
      <c r="M23" s="45">
        <v>712416331</v>
      </c>
      <c r="N23" s="31">
        <v>6.8193843470066628E-2</v>
      </c>
      <c r="O23" s="32">
        <v>1.1987519974150151E-2</v>
      </c>
      <c r="P23" s="45">
        <v>729301324</v>
      </c>
      <c r="Q23" s="59">
        <v>2.3701019004293444E-2</v>
      </c>
      <c r="R23" s="55">
        <v>8.7014096786975248E-2</v>
      </c>
      <c r="S23" s="45">
        <v>729260369</v>
      </c>
      <c r="T23" s="31">
        <v>-5.6156486560876573E-5</v>
      </c>
      <c r="U23" s="30">
        <v>0.11352527167962156</v>
      </c>
      <c r="V23" s="51">
        <v>2837913464</v>
      </c>
      <c r="W23" s="31">
        <v>4.3774350530628947E-2</v>
      </c>
      <c r="X23" s="45">
        <v>797956242</v>
      </c>
      <c r="Y23" s="31">
        <v>9.4199377780804561E-2</v>
      </c>
      <c r="Z23" s="55">
        <v>0.19645200141111108</v>
      </c>
      <c r="AA23" s="45">
        <v>893105070</v>
      </c>
      <c r="AB23" s="31">
        <v>0.11924065881296775</v>
      </c>
      <c r="AC23" s="32">
        <v>0.25362801375759036</v>
      </c>
      <c r="AD23" s="45">
        <v>997730980</v>
      </c>
      <c r="AE23" s="59">
        <v>0.11714848959484692</v>
      </c>
      <c r="AF23" s="55">
        <v>0.36806412818194745</v>
      </c>
      <c r="AG23" s="45">
        <v>1332434516</v>
      </c>
      <c r="AH23" s="31">
        <v>0.33546471214114248</v>
      </c>
      <c r="AI23" s="30">
        <v>0.82710397087271303</v>
      </c>
      <c r="AJ23" s="51">
        <v>4021226808</v>
      </c>
      <c r="AK23" s="33">
        <v>0.41696597130630475</v>
      </c>
      <c r="AL23" s="45">
        <v>2348822505</v>
      </c>
      <c r="AM23" s="31">
        <v>0.7628052086576238</v>
      </c>
      <c r="AN23" s="55">
        <v>1.9435480059820121</v>
      </c>
      <c r="AO23" s="45">
        <v>2589086259</v>
      </c>
      <c r="AP23" s="31">
        <v>0.10229114949662832</v>
      </c>
      <c r="AQ23" s="32">
        <v>1.8989716282766147</v>
      </c>
      <c r="AR23" s="45">
        <v>2853241137</v>
      </c>
      <c r="AS23" s="59">
        <v>0.10202629482960002</v>
      </c>
      <c r="AT23" s="55">
        <v>1.8597299213862239</v>
      </c>
      <c r="AU23" s="45">
        <v>2926017275</v>
      </c>
      <c r="AV23" s="31">
        <v>2.5506480001378229E-2</v>
      </c>
      <c r="AW23" s="30">
        <v>1.1959933038840611</v>
      </c>
      <c r="AX23" s="51">
        <v>10717167176</v>
      </c>
      <c r="AY23" s="33">
        <v>1.6651486443586845</v>
      </c>
      <c r="AZ23" s="45">
        <v>2914750785</v>
      </c>
      <c r="BA23" s="31">
        <v>-3.8504523183308958E-3</v>
      </c>
      <c r="BB23" s="55">
        <v>0.24094127112427338</v>
      </c>
      <c r="BC23" s="45">
        <v>3429980029</v>
      </c>
      <c r="BD23" s="31">
        <v>0.17676613954492854</v>
      </c>
      <c r="BE23" s="32">
        <v>0.32478399167928224</v>
      </c>
      <c r="BF23" s="45">
        <v>3641647316</v>
      </c>
      <c r="BG23" s="59">
        <v>6.1710938609083055E-2</v>
      </c>
      <c r="BH23" s="55">
        <v>0.27631950513266412</v>
      </c>
      <c r="BI23" s="45">
        <v>3678192870</v>
      </c>
      <c r="BJ23" s="31">
        <v>1.0035445727935466E-2</v>
      </c>
      <c r="BK23" s="30">
        <v>0.25706464600418322</v>
      </c>
      <c r="BL23" s="45">
        <v>13664571000</v>
      </c>
      <c r="BM23" s="13">
        <v>0.27501706146754978</v>
      </c>
      <c r="BN23" s="45">
        <v>3561231764</v>
      </c>
      <c r="BO23" s="11">
        <v>-3.1798524474873413E-2</v>
      </c>
      <c r="BP23" s="17">
        <v>0.22179631353971829</v>
      </c>
      <c r="BQ23" s="50">
        <v>3618921545</v>
      </c>
      <c r="BR23" s="11">
        <v>1.6199389655898955E-2</v>
      </c>
      <c r="BS23" s="13">
        <v>5.5085310818875355E-2</v>
      </c>
      <c r="BT23" s="50">
        <v>3768888154</v>
      </c>
      <c r="BU23" s="11">
        <v>4.1439585560288705E-2</v>
      </c>
      <c r="BV23" s="13">
        <v>3.4940461543585766E-2</v>
      </c>
      <c r="BW23" s="40">
        <v>3782705180</v>
      </c>
      <c r="BX23" s="11">
        <v>3.6660748304073731E-3</v>
      </c>
      <c r="BY23" s="13">
        <v>2.8414037461825581E-2</v>
      </c>
      <c r="BZ23" s="61">
        <v>14731746643</v>
      </c>
      <c r="CA23" s="13">
        <v>7.8097998319888617E-2</v>
      </c>
      <c r="CB23" s="41">
        <v>3876593726</v>
      </c>
      <c r="CC23" s="11">
        <v>2.4820476757324128E-2</v>
      </c>
      <c r="CD23" s="13">
        <v>8.8554180940412452E-2</v>
      </c>
      <c r="CE23" s="401">
        <v>4221215549</v>
      </c>
      <c r="CF23" s="11">
        <v>8.8898101621701864E-2</v>
      </c>
      <c r="CG23" s="13">
        <v>0.16642914097768879</v>
      </c>
      <c r="CH23" s="401">
        <v>4239535367</v>
      </c>
      <c r="CI23" s="11">
        <v>4.3399390027216711E-3</v>
      </c>
      <c r="CJ23" s="13">
        <v>0.12487693817618117</v>
      </c>
      <c r="CK23" s="401">
        <v>4622149915</v>
      </c>
      <c r="CL23" s="552">
        <v>9.0249169986461819E-2</v>
      </c>
      <c r="CM23" s="553">
        <v>0.22191651081832386</v>
      </c>
      <c r="CN23" s="180">
        <v>16959494557</v>
      </c>
      <c r="CO23" s="13">
        <v>0.15122089511758929</v>
      </c>
      <c r="CP23" s="401">
        <v>4736469279</v>
      </c>
      <c r="CQ23" s="552">
        <v>2.4732941618575754E-2</v>
      </c>
      <c r="CR23" s="13">
        <v>0.22181214070303112</v>
      </c>
      <c r="CS23" s="401">
        <v>4764823336</v>
      </c>
      <c r="CT23" s="552">
        <v>5.9863276482574612E-3</v>
      </c>
      <c r="CU23" s="13">
        <v>0.12877991675378442</v>
      </c>
      <c r="CV23" s="401">
        <v>5121070862</v>
      </c>
      <c r="CW23" s="13">
        <v>7.4766156240970938E-2</v>
      </c>
      <c r="CX23" s="697">
        <v>0.20793210073484913</v>
      </c>
      <c r="CY23" s="511">
        <v>5465856699</v>
      </c>
      <c r="CZ23" s="13">
        <v>6.7326902183373782E-2</v>
      </c>
      <c r="DA23" s="684">
        <v>0.18253557316736235</v>
      </c>
      <c r="DB23" s="180">
        <v>20088220176</v>
      </c>
      <c r="DC23" s="527">
        <v>0.18448224435489591</v>
      </c>
      <c r="DE23" s="683"/>
      <c r="DF23" s="690"/>
    </row>
    <row r="24" spans="1:110" s="60" customFormat="1" ht="20.100000000000001" customHeight="1" outlineLevel="1">
      <c r="A24" s="56" t="s">
        <v>23</v>
      </c>
      <c r="B24" s="46">
        <v>502476440</v>
      </c>
      <c r="C24" s="45">
        <v>413425492</v>
      </c>
      <c r="D24" s="23">
        <v>-0.17722412616997529</v>
      </c>
      <c r="E24" s="45">
        <v>447332903</v>
      </c>
      <c r="F24" s="23">
        <v>8.2015772263990039E-2</v>
      </c>
      <c r="G24" s="45">
        <v>424483591</v>
      </c>
      <c r="H24" s="23">
        <v>-5.1078988035002659E-2</v>
      </c>
      <c r="I24" s="52">
        <v>1787718426</v>
      </c>
      <c r="J24" s="45">
        <v>470514080</v>
      </c>
      <c r="K24" s="31">
        <v>0.10843879475190366</v>
      </c>
      <c r="L24" s="55">
        <v>-6.3609668942886111E-2</v>
      </c>
      <c r="M24" s="45">
        <v>436291502</v>
      </c>
      <c r="N24" s="31">
        <v>-7.2734439743014745E-2</v>
      </c>
      <c r="O24" s="32">
        <v>5.530866006685442E-2</v>
      </c>
      <c r="P24" s="45">
        <v>511754553</v>
      </c>
      <c r="Q24" s="59">
        <v>0.17296475098430864</v>
      </c>
      <c r="R24" s="55">
        <v>0.14401276894223902</v>
      </c>
      <c r="S24" s="45">
        <v>527351507</v>
      </c>
      <c r="T24" s="31">
        <v>3.0477411306978563E-2</v>
      </c>
      <c r="U24" s="30">
        <v>0.24233661366665182</v>
      </c>
      <c r="V24" s="51">
        <v>1945911642</v>
      </c>
      <c r="W24" s="31">
        <v>8.8488888238376306E-2</v>
      </c>
      <c r="X24" s="45">
        <v>586595118</v>
      </c>
      <c r="Y24" s="31">
        <v>0.11234178761908797</v>
      </c>
      <c r="Z24" s="55">
        <v>0.2467110824823775</v>
      </c>
      <c r="AA24" s="45">
        <v>622315769</v>
      </c>
      <c r="AB24" s="31">
        <v>6.089489991289021E-2</v>
      </c>
      <c r="AC24" s="32">
        <v>0.4263760952190172</v>
      </c>
      <c r="AD24" s="45">
        <v>661284365</v>
      </c>
      <c r="AE24" s="59">
        <v>6.2618686430875314E-2</v>
      </c>
      <c r="AF24" s="55">
        <v>0.29219048687193605</v>
      </c>
      <c r="AG24" s="45">
        <v>681560469</v>
      </c>
      <c r="AH24" s="31">
        <v>3.0661701792994878E-2</v>
      </c>
      <c r="AI24" s="30">
        <v>0.29242158210045655</v>
      </c>
      <c r="AJ24" s="51">
        <v>2551755721</v>
      </c>
      <c r="AK24" s="33">
        <v>0.31134202906423636</v>
      </c>
      <c r="AL24" s="45">
        <v>62839359</v>
      </c>
      <c r="AM24" s="31">
        <v>-0.90780075744093658</v>
      </c>
      <c r="AN24" s="55">
        <v>-0.89287439142989933</v>
      </c>
      <c r="AO24" s="45">
        <v>58678016</v>
      </c>
      <c r="AP24" s="31">
        <v>-6.6221919927604622E-2</v>
      </c>
      <c r="AQ24" s="32">
        <v>-0.90571022152581837</v>
      </c>
      <c r="AR24" s="45">
        <v>52861216</v>
      </c>
      <c r="AS24" s="59">
        <v>-9.913082269175566E-2</v>
      </c>
      <c r="AT24" s="55">
        <v>-0.92006280686826769</v>
      </c>
      <c r="AU24" s="45">
        <v>60587091</v>
      </c>
      <c r="AV24" s="31">
        <v>0.14615394015907612</v>
      </c>
      <c r="AW24" s="30">
        <v>-0.9111053329004033</v>
      </c>
      <c r="AX24" s="51">
        <v>234965682</v>
      </c>
      <c r="AY24" s="33">
        <v>-0.9079199940392727</v>
      </c>
      <c r="AZ24" s="45">
        <v>177427939</v>
      </c>
      <c r="BA24" s="31">
        <v>1.9284776025968964</v>
      </c>
      <c r="BB24" s="55">
        <v>1.8235160546433964</v>
      </c>
      <c r="BC24" s="45">
        <v>149241975</v>
      </c>
      <c r="BD24" s="31">
        <v>-0.15885865641487273</v>
      </c>
      <c r="BE24" s="32">
        <v>1.5434052678263697</v>
      </c>
      <c r="BF24" s="45">
        <v>177915338</v>
      </c>
      <c r="BG24" s="59">
        <v>0.19212666543711987</v>
      </c>
      <c r="BH24" s="55">
        <v>2.3657064945308863</v>
      </c>
      <c r="BI24" s="45">
        <v>158973490</v>
      </c>
      <c r="BJ24" s="31">
        <v>-0.10646551451342545</v>
      </c>
      <c r="BK24" s="30">
        <v>1.6238838567113247</v>
      </c>
      <c r="BL24" s="45">
        <v>663558742</v>
      </c>
      <c r="BM24" s="13">
        <v>1.824066631143181</v>
      </c>
      <c r="BN24" s="45">
        <v>184496100</v>
      </c>
      <c r="BO24" s="11">
        <v>0.16054632756694209</v>
      </c>
      <c r="BP24" s="17">
        <v>3.9836798194448964E-2</v>
      </c>
      <c r="BQ24" s="50">
        <v>196143076</v>
      </c>
      <c r="BR24" s="11">
        <v>6.3128575617587668E-2</v>
      </c>
      <c r="BS24" s="13">
        <v>0.31426213034235184</v>
      </c>
      <c r="BT24" s="50">
        <v>103749100</v>
      </c>
      <c r="BU24" s="11">
        <v>-0.47105397694487061</v>
      </c>
      <c r="BV24" s="13">
        <v>-0.41686253042444266</v>
      </c>
      <c r="BW24" s="40">
        <v>87412410</v>
      </c>
      <c r="BX24" s="11">
        <v>-0.15746343823705455</v>
      </c>
      <c r="BY24" s="13">
        <v>-0.45014473796857579</v>
      </c>
      <c r="BZ24" s="61">
        <v>571800686</v>
      </c>
      <c r="CA24" s="13">
        <v>-0.13828173783595488</v>
      </c>
      <c r="CB24" s="41">
        <v>99702079</v>
      </c>
      <c r="CC24" s="11">
        <v>0.14059409870978268</v>
      </c>
      <c r="CD24" s="13">
        <v>-0.45959790477955897</v>
      </c>
      <c r="CE24" s="401">
        <v>102929105</v>
      </c>
      <c r="CF24" s="11">
        <v>3.2366687158048135E-2</v>
      </c>
      <c r="CG24" s="13">
        <v>-0.47523457315413975</v>
      </c>
      <c r="CH24" s="401">
        <v>99651275</v>
      </c>
      <c r="CI24" s="11">
        <v>-3.1845511529513426E-2</v>
      </c>
      <c r="CJ24" s="13">
        <v>-3.949745106222613E-2</v>
      </c>
      <c r="CK24" s="401">
        <v>65804404</v>
      </c>
      <c r="CL24" s="552">
        <v>-0.33965316550139479</v>
      </c>
      <c r="CM24" s="553">
        <v>-0.24719609034918499</v>
      </c>
      <c r="CN24" s="180">
        <v>368086863</v>
      </c>
      <c r="CO24" s="13">
        <v>-0.35626718887846875</v>
      </c>
      <c r="CP24" s="401">
        <v>99504783</v>
      </c>
      <c r="CQ24" s="552">
        <v>0.51212953771300773</v>
      </c>
      <c r="CR24" s="13">
        <v>-1.9788554258732827E-3</v>
      </c>
      <c r="CS24" s="401">
        <v>85464961</v>
      </c>
      <c r="CT24" s="552">
        <v>-0.14109695611315487</v>
      </c>
      <c r="CU24" s="13">
        <v>-0.16967158123059556</v>
      </c>
      <c r="CV24" s="401">
        <v>91260449</v>
      </c>
      <c r="CW24" s="13">
        <v>6.7811275313166108E-2</v>
      </c>
      <c r="CX24" s="697">
        <v>-8.4201893051544019E-2</v>
      </c>
      <c r="CY24" s="511">
        <v>94315894</v>
      </c>
      <c r="CZ24" s="13">
        <v>3.3480494929408078E-2</v>
      </c>
      <c r="DA24" s="684">
        <v>0.43327631992533511</v>
      </c>
      <c r="DB24" s="180">
        <v>370546087</v>
      </c>
      <c r="DC24" s="527">
        <v>6.681096901847372E-3</v>
      </c>
      <c r="DE24" s="683"/>
      <c r="DF24" s="690"/>
    </row>
    <row r="25" spans="1:110" s="60" customFormat="1" ht="20.100000000000001" customHeight="1" outlineLevel="1">
      <c r="A25" s="56" t="s">
        <v>22</v>
      </c>
      <c r="B25" s="46">
        <v>171328949</v>
      </c>
      <c r="C25" s="45">
        <v>278211508</v>
      </c>
      <c r="D25" s="23">
        <v>0.62384412922535359</v>
      </c>
      <c r="E25" s="45">
        <v>618958526</v>
      </c>
      <c r="F25" s="23">
        <v>1.2247768629326434</v>
      </c>
      <c r="G25" s="45">
        <v>686657145</v>
      </c>
      <c r="H25" s="23">
        <v>0.10937504882193028</v>
      </c>
      <c r="I25" s="52">
        <v>1755156128</v>
      </c>
      <c r="J25" s="45">
        <v>158573673</v>
      </c>
      <c r="K25" s="31">
        <v>-0.76906426423335328</v>
      </c>
      <c r="L25" s="55">
        <v>-7.4449041300078234E-2</v>
      </c>
      <c r="M25" s="45">
        <v>441771523</v>
      </c>
      <c r="N25" s="31">
        <v>1.7859071095616232</v>
      </c>
      <c r="O25" s="32">
        <v>0.58789809298614637</v>
      </c>
      <c r="P25" s="45">
        <v>252993022</v>
      </c>
      <c r="Q25" s="59">
        <v>-0.4273215704761486</v>
      </c>
      <c r="R25" s="55">
        <v>-0.59126013880936501</v>
      </c>
      <c r="S25" s="45">
        <v>762444577</v>
      </c>
      <c r="T25" s="31">
        <v>2.0136980497430477</v>
      </c>
      <c r="U25" s="30">
        <v>0.11037157706995093</v>
      </c>
      <c r="V25" s="51">
        <v>1615782795</v>
      </c>
      <c r="W25" s="31">
        <v>-7.9407940283247602E-2</v>
      </c>
      <c r="X25" s="45">
        <v>278050741</v>
      </c>
      <c r="Y25" s="31">
        <v>-0.63531678316337481</v>
      </c>
      <c r="Z25" s="55">
        <v>0.75344832303909626</v>
      </c>
      <c r="AA25" s="45">
        <v>219336059</v>
      </c>
      <c r="AB25" s="31">
        <v>-0.21116534985245727</v>
      </c>
      <c r="AC25" s="32">
        <v>-0.50350792755829121</v>
      </c>
      <c r="AD25" s="45">
        <v>330094406</v>
      </c>
      <c r="AE25" s="59">
        <v>0.50497099065685314</v>
      </c>
      <c r="AF25" s="55">
        <v>0.30475695886979848</v>
      </c>
      <c r="AG25" s="45">
        <v>1452763411</v>
      </c>
      <c r="AH25" s="31">
        <v>3.4010543183818749</v>
      </c>
      <c r="AI25" s="30">
        <v>0.9054019856973814</v>
      </c>
      <c r="AJ25" s="51">
        <v>2280244617</v>
      </c>
      <c r="AK25" s="33">
        <v>0.41123214336491309</v>
      </c>
      <c r="AL25" s="45">
        <v>277789626</v>
      </c>
      <c r="AM25" s="31">
        <v>-0.80878536457028105</v>
      </c>
      <c r="AN25" s="55">
        <v>-9.3909118551849247E-4</v>
      </c>
      <c r="AO25" s="45">
        <v>171081201</v>
      </c>
      <c r="AP25" s="31">
        <v>-0.38413394530435052</v>
      </c>
      <c r="AQ25" s="32">
        <v>-0.220004217364004</v>
      </c>
      <c r="AR25" s="45">
        <v>299837886</v>
      </c>
      <c r="AS25" s="59">
        <v>0.75260568810245854</v>
      </c>
      <c r="AT25" s="55">
        <v>-9.1660202202881291E-2</v>
      </c>
      <c r="AU25" s="45">
        <v>2419322184</v>
      </c>
      <c r="AV25" s="31">
        <v>7.0687674805711502</v>
      </c>
      <c r="AW25" s="30">
        <v>0.66532428176634473</v>
      </c>
      <c r="AX25" s="51">
        <v>3168030897</v>
      </c>
      <c r="AY25" s="33">
        <v>0.3893381759927208</v>
      </c>
      <c r="AZ25" s="45">
        <v>113661128</v>
      </c>
      <c r="BA25" s="31">
        <v>-0.9530194329834657</v>
      </c>
      <c r="BB25" s="55">
        <v>-0.59083739145823966</v>
      </c>
      <c r="BC25" s="45">
        <v>59216827</v>
      </c>
      <c r="BD25" s="31">
        <v>-0.47900546086433349</v>
      </c>
      <c r="BE25" s="32">
        <v>-0.65386713061477753</v>
      </c>
      <c r="BF25" s="45">
        <v>238974370</v>
      </c>
      <c r="BG25" s="59">
        <v>3.0355821496481061</v>
      </c>
      <c r="BH25" s="55">
        <v>-0.20298807736391256</v>
      </c>
      <c r="BI25" s="45">
        <v>794940944</v>
      </c>
      <c r="BJ25" s="31">
        <v>2.3264694619761945</v>
      </c>
      <c r="BK25" s="30">
        <v>-0.67141997487673177</v>
      </c>
      <c r="BL25" s="45">
        <v>1206793269</v>
      </c>
      <c r="BM25" s="13">
        <v>-0.61907149638509351</v>
      </c>
      <c r="BN25" s="45">
        <v>157714352</v>
      </c>
      <c r="BO25" s="11">
        <v>-0.80160242947556615</v>
      </c>
      <c r="BP25" s="17">
        <v>0.38758390643457274</v>
      </c>
      <c r="BQ25" s="50">
        <v>150278630</v>
      </c>
      <c r="BR25" s="11">
        <v>-4.7146768228169877E-2</v>
      </c>
      <c r="BS25" s="13">
        <v>1.5377690364936303</v>
      </c>
      <c r="BT25" s="50">
        <v>234553442</v>
      </c>
      <c r="BU25" s="11">
        <v>0.56079039315170753</v>
      </c>
      <c r="BV25" s="13">
        <v>-1.849959056278716E-2</v>
      </c>
      <c r="BW25" s="40">
        <v>1209906409</v>
      </c>
      <c r="BX25" s="11">
        <v>4.1583400298171709</v>
      </c>
      <c r="BY25" s="13">
        <v>0.5220079153452184</v>
      </c>
      <c r="BZ25" s="61">
        <v>1752452833</v>
      </c>
      <c r="CA25" s="13">
        <v>0.45215661871577773</v>
      </c>
      <c r="CB25" s="41">
        <v>142130540</v>
      </c>
      <c r="CC25" s="11">
        <v>-0.88252765755867646</v>
      </c>
      <c r="CD25" s="13">
        <v>-9.881036064492088E-2</v>
      </c>
      <c r="CE25" s="401">
        <v>247896840</v>
      </c>
      <c r="CF25" s="11">
        <v>0.74414900555503416</v>
      </c>
      <c r="CG25" s="13">
        <v>0.64958144747526636</v>
      </c>
      <c r="CH25" s="401">
        <v>219141624</v>
      </c>
      <c r="CI25" s="11">
        <v>-0.11599670249931382</v>
      </c>
      <c r="CJ25" s="13">
        <v>-6.5707063893779893E-2</v>
      </c>
      <c r="CK25" s="401">
        <v>1302339042</v>
      </c>
      <c r="CL25" s="552">
        <v>4.9429104258166854</v>
      </c>
      <c r="CM25" s="553">
        <v>7.6396514897707268E-2</v>
      </c>
      <c r="CN25" s="180">
        <v>1911508046</v>
      </c>
      <c r="CO25" s="13">
        <v>9.0761480140789663E-2</v>
      </c>
      <c r="CP25" s="401">
        <v>283197760</v>
      </c>
      <c r="CQ25" s="552">
        <v>-0.78254682470004611</v>
      </c>
      <c r="CR25" s="13">
        <v>0.99251870850557533</v>
      </c>
      <c r="CS25" s="401">
        <v>517968638</v>
      </c>
      <c r="CT25" s="552">
        <v>0.82899977033716654</v>
      </c>
      <c r="CU25" s="13">
        <v>1.0894523625230561</v>
      </c>
      <c r="CV25" s="401">
        <v>341582729</v>
      </c>
      <c r="CW25" s="13">
        <v>-0.34053395526236474</v>
      </c>
      <c r="CX25" s="697">
        <v>0.55873048107008638</v>
      </c>
      <c r="CY25" s="511">
        <v>1147550493</v>
      </c>
      <c r="CZ25" s="13">
        <v>2.3595097046021904</v>
      </c>
      <c r="DA25" s="684">
        <v>-0.1188542645256887</v>
      </c>
      <c r="DB25" s="180">
        <v>2290299620</v>
      </c>
      <c r="DC25" s="527">
        <v>0.19816373506387008</v>
      </c>
      <c r="DE25" s="683"/>
      <c r="DF25" s="690"/>
    </row>
    <row r="26" spans="1:110" s="60" customFormat="1" ht="20.100000000000001" customHeight="1" outlineLevel="1">
      <c r="A26" s="56" t="s">
        <v>21</v>
      </c>
      <c r="B26" s="62">
        <v>1283650416</v>
      </c>
      <c r="C26" s="45">
        <v>1367852105</v>
      </c>
      <c r="D26" s="23">
        <v>6.5595498548882247E-2</v>
      </c>
      <c r="E26" s="45">
        <v>1142418977</v>
      </c>
      <c r="F26" s="23">
        <v>-0.16480811571365017</v>
      </c>
      <c r="G26" s="45">
        <v>1212999194</v>
      </c>
      <c r="H26" s="23">
        <v>6.1781376553586398E-2</v>
      </c>
      <c r="I26" s="52">
        <v>5006920692</v>
      </c>
      <c r="J26" s="45">
        <v>1270171639</v>
      </c>
      <c r="K26" s="31">
        <v>4.7133126949134629E-2</v>
      </c>
      <c r="L26" s="55">
        <v>-1.0500348717995545E-2</v>
      </c>
      <c r="M26" s="45">
        <v>1329627448</v>
      </c>
      <c r="N26" s="31">
        <v>4.6809271420049425E-2</v>
      </c>
      <c r="O26" s="32">
        <v>-2.7945021877931797E-2</v>
      </c>
      <c r="P26" s="45">
        <v>1374464005</v>
      </c>
      <c r="Q26" s="59">
        <v>3.3721142766300671E-2</v>
      </c>
      <c r="R26" s="55">
        <v>0.2031172736725293</v>
      </c>
      <c r="S26" s="45">
        <v>1731810834</v>
      </c>
      <c r="T26" s="31">
        <v>0.25998995077357456</v>
      </c>
      <c r="U26" s="30">
        <v>0.42770979780222351</v>
      </c>
      <c r="V26" s="51">
        <v>5706073926</v>
      </c>
      <c r="W26" s="31">
        <v>0.13963736935500082</v>
      </c>
      <c r="X26" s="45">
        <v>1448511297</v>
      </c>
      <c r="Y26" s="31">
        <v>-0.16358572855538567</v>
      </c>
      <c r="Z26" s="55">
        <v>0.14040595186049498</v>
      </c>
      <c r="AA26" s="45">
        <v>1604048571</v>
      </c>
      <c r="AB26" s="31">
        <v>0.10737732893221619</v>
      </c>
      <c r="AC26" s="32">
        <v>0.20638948407148106</v>
      </c>
      <c r="AD26" s="45">
        <v>1996332295</v>
      </c>
      <c r="AE26" s="59">
        <v>0.24455850719996675</v>
      </c>
      <c r="AF26" s="55">
        <v>0.45244421660936829</v>
      </c>
      <c r="AG26" s="45">
        <v>1948467567</v>
      </c>
      <c r="AH26" s="31">
        <v>-2.397633305831981E-2</v>
      </c>
      <c r="AI26" s="30">
        <v>0.12510415615057879</v>
      </c>
      <c r="AJ26" s="51">
        <v>6997359730</v>
      </c>
      <c r="AK26" s="33">
        <v>0.22630022336657674</v>
      </c>
      <c r="AL26" s="45">
        <v>2637835207</v>
      </c>
      <c r="AM26" s="31">
        <v>0.35379990494858471</v>
      </c>
      <c r="AN26" s="55">
        <v>0.82106636825214907</v>
      </c>
      <c r="AO26" s="45">
        <v>3207388443</v>
      </c>
      <c r="AP26" s="31">
        <v>0.21591691341770769</v>
      </c>
      <c r="AQ26" s="32">
        <v>0.99955818108453021</v>
      </c>
      <c r="AR26" s="45">
        <v>3476508974</v>
      </c>
      <c r="AS26" s="59">
        <v>8.3906435339113683E-2</v>
      </c>
      <c r="AT26" s="55">
        <v>0.74144804585250679</v>
      </c>
      <c r="AU26" s="45">
        <v>4116949827</v>
      </c>
      <c r="AV26" s="31">
        <v>0.18421953108411571</v>
      </c>
      <c r="AW26" s="30">
        <v>1.1129167848242658</v>
      </c>
      <c r="AX26" s="51">
        <v>13438682451</v>
      </c>
      <c r="AY26" s="33">
        <v>0.92053616929024162</v>
      </c>
      <c r="AZ26" s="45">
        <v>4140322351</v>
      </c>
      <c r="BA26" s="31">
        <v>5.6771456981858431E-3</v>
      </c>
      <c r="BB26" s="55">
        <v>0.56959098127618557</v>
      </c>
      <c r="BC26" s="45">
        <v>3787126840</v>
      </c>
      <c r="BD26" s="31">
        <v>-8.530628319669209E-2</v>
      </c>
      <c r="BE26" s="32">
        <v>0.18075091536394863</v>
      </c>
      <c r="BF26" s="45">
        <v>3625278044</v>
      </c>
      <c r="BG26" s="59">
        <v>-4.273656596091191E-2</v>
      </c>
      <c r="BH26" s="55">
        <v>4.2792661003497878E-2</v>
      </c>
      <c r="BI26" s="45">
        <v>3053077665</v>
      </c>
      <c r="BJ26" s="31">
        <v>-0.15783627408855372</v>
      </c>
      <c r="BK26" s="30">
        <v>-0.25841271006580091</v>
      </c>
      <c r="BL26" s="45">
        <v>14605804900</v>
      </c>
      <c r="BM26" s="13">
        <v>8.6847981805921126E-2</v>
      </c>
      <c r="BN26" s="45">
        <v>4325551151</v>
      </c>
      <c r="BO26" s="11">
        <v>0.41678385734743495</v>
      </c>
      <c r="BP26" s="17">
        <v>4.4737772641123552E-2</v>
      </c>
      <c r="BQ26" s="50">
        <v>2770087834</v>
      </c>
      <c r="BR26" s="11">
        <v>-0.35959887253683298</v>
      </c>
      <c r="BS26" s="13">
        <v>-0.26855160890254204</v>
      </c>
      <c r="BT26" s="50">
        <v>3199434652</v>
      </c>
      <c r="BU26" s="11">
        <v>0.15499393655688687</v>
      </c>
      <c r="BV26" s="13">
        <v>-0.11746502939403236</v>
      </c>
      <c r="BW26" s="40">
        <v>2937221179</v>
      </c>
      <c r="BX26" s="11">
        <v>-8.1956189614964536E-2</v>
      </c>
      <c r="BY26" s="13">
        <v>-3.7947441471326004E-2</v>
      </c>
      <c r="BZ26" s="61">
        <v>13232294816</v>
      </c>
      <c r="CA26" s="13">
        <v>-9.4038643772381247E-2</v>
      </c>
      <c r="CB26" s="41">
        <v>2966417121</v>
      </c>
      <c r="CC26" s="11">
        <v>9.939987566731423E-3</v>
      </c>
      <c r="CD26" s="13">
        <v>-0.31421060173702708</v>
      </c>
      <c r="CE26" s="492">
        <v>2845446660</v>
      </c>
      <c r="CF26" s="11">
        <v>-4.0779990158369861E-2</v>
      </c>
      <c r="CG26" s="13">
        <v>2.7204489718718472E-2</v>
      </c>
      <c r="CH26" s="492">
        <v>3540118652</v>
      </c>
      <c r="CI26" s="11">
        <v>0.24413460345800342</v>
      </c>
      <c r="CJ26" s="13">
        <v>0.10648256240740372</v>
      </c>
      <c r="CK26" s="492">
        <v>3539258963</v>
      </c>
      <c r="CL26" s="552">
        <v>-2.4284186054446266E-4</v>
      </c>
      <c r="CM26" s="553">
        <v>0.204968488006398</v>
      </c>
      <c r="CN26" s="180">
        <v>12891241396</v>
      </c>
      <c r="CO26" s="13">
        <v>-2.5774321441781267E-2</v>
      </c>
      <c r="CP26" s="492">
        <v>3446740276</v>
      </c>
      <c r="CQ26" s="552">
        <v>-2.6140694412928211E-2</v>
      </c>
      <c r="CR26" s="13">
        <v>0.16192030163245552</v>
      </c>
      <c r="CS26" s="492">
        <v>4003429560</v>
      </c>
      <c r="CT26" s="552">
        <v>0.16151181679579496</v>
      </c>
      <c r="CU26" s="13">
        <v>0.40695997443157128</v>
      </c>
      <c r="CV26" s="492">
        <v>5166486838</v>
      </c>
      <c r="CW26" s="13">
        <v>0.29051523464296936</v>
      </c>
      <c r="CX26" s="697">
        <v>0.45941064294022427</v>
      </c>
      <c r="CY26" s="411">
        <v>5171762954</v>
      </c>
      <c r="CZ26" s="13">
        <v>1.0212192860328262E-3</v>
      </c>
      <c r="DA26" s="684">
        <v>0.46125587533053314</v>
      </c>
      <c r="DB26" s="693">
        <v>17788419628</v>
      </c>
      <c r="DC26" s="527">
        <v>0.37988414626379874</v>
      </c>
      <c r="DE26" s="683"/>
      <c r="DF26" s="690"/>
    </row>
    <row r="27" spans="1:110" ht="20.100000000000001" customHeight="1">
      <c r="A27" s="54" t="s">
        <v>20</v>
      </c>
      <c r="B27" s="36">
        <v>3632551687</v>
      </c>
      <c r="C27" s="29">
        <v>3793039426</v>
      </c>
      <c r="D27" s="23">
        <v>4.4180441967101469E-2</v>
      </c>
      <c r="E27" s="29">
        <v>3521649472</v>
      </c>
      <c r="F27" s="23">
        <v>-7.1549468254854864E-2</v>
      </c>
      <c r="G27" s="29">
        <v>5072856525</v>
      </c>
      <c r="H27" s="23">
        <v>0.44047741415872532</v>
      </c>
      <c r="I27" s="35">
        <v>16020097110</v>
      </c>
      <c r="J27" s="29">
        <v>4715620600</v>
      </c>
      <c r="K27" s="31">
        <v>-7.0421058281359583E-2</v>
      </c>
      <c r="L27" s="55">
        <v>0.29815650438671937</v>
      </c>
      <c r="M27" s="29">
        <v>4282693269</v>
      </c>
      <c r="N27" s="31">
        <v>-9.1807074343512762E-2</v>
      </c>
      <c r="O27" s="32">
        <v>0.12909273751377026</v>
      </c>
      <c r="P27" s="29">
        <v>4888437380</v>
      </c>
      <c r="Q27" s="59">
        <v>0.14143999417017317</v>
      </c>
      <c r="R27" s="55">
        <v>0.3881101509014695</v>
      </c>
      <c r="S27" s="29">
        <v>4436215403</v>
      </c>
      <c r="T27" s="31">
        <v>-9.2508493378716472E-2</v>
      </c>
      <c r="U27" s="30">
        <v>-0.12549953243552459</v>
      </c>
      <c r="V27" s="34">
        <v>18322966652</v>
      </c>
      <c r="W27" s="31">
        <v>0.14374878792479429</v>
      </c>
      <c r="X27" s="29">
        <v>6044543218</v>
      </c>
      <c r="Y27" s="31">
        <v>0.36254502292931146</v>
      </c>
      <c r="Z27" s="55">
        <v>0.28181287909379305</v>
      </c>
      <c r="AA27" s="29">
        <v>6126068612</v>
      </c>
      <c r="AB27" s="31">
        <v>1.3487436694509247E-2</v>
      </c>
      <c r="AC27" s="32">
        <v>0.43042432114929974</v>
      </c>
      <c r="AD27" s="29">
        <v>7437159493</v>
      </c>
      <c r="AE27" s="59">
        <v>0.21401831485069889</v>
      </c>
      <c r="AF27" s="55">
        <v>0.52137767447478267</v>
      </c>
      <c r="AG27" s="29">
        <v>7515405206</v>
      </c>
      <c r="AH27" s="31">
        <v>1.0520913673244037E-2</v>
      </c>
      <c r="AI27" s="30">
        <v>0.69410286094712426</v>
      </c>
      <c r="AJ27" s="34">
        <v>27123176529</v>
      </c>
      <c r="AK27" s="33">
        <v>0.48028302644099585</v>
      </c>
      <c r="AL27" s="29">
        <v>9082958754</v>
      </c>
      <c r="AM27" s="31">
        <v>0.20857871332719724</v>
      </c>
      <c r="AN27" s="55">
        <v>0.50267082663118789</v>
      </c>
      <c r="AO27" s="29">
        <v>9586742439</v>
      </c>
      <c r="AP27" s="31">
        <v>5.5464711295550195E-2</v>
      </c>
      <c r="AQ27" s="32">
        <v>0.56490941355457358</v>
      </c>
      <c r="AR27" s="29">
        <v>10765295206</v>
      </c>
      <c r="AS27" s="59">
        <v>0.12293568691336776</v>
      </c>
      <c r="AT27" s="55">
        <v>0.44750091969017292</v>
      </c>
      <c r="AU27" s="29">
        <v>7290816764</v>
      </c>
      <c r="AV27" s="31">
        <v>-0.32274808776850927</v>
      </c>
      <c r="AW27" s="30">
        <v>-2.9883743569900645E-2</v>
      </c>
      <c r="AX27" s="34">
        <v>36725813163</v>
      </c>
      <c r="AY27" s="33">
        <v>0.35403805390319598</v>
      </c>
      <c r="AZ27" s="29">
        <v>8256690044</v>
      </c>
      <c r="BA27" s="31">
        <v>0.13247806264576698</v>
      </c>
      <c r="BB27" s="55">
        <v>-9.0969113961474668E-2</v>
      </c>
      <c r="BC27" s="29">
        <v>10934836290</v>
      </c>
      <c r="BD27" s="31">
        <v>0.32436075857615176</v>
      </c>
      <c r="BE27" s="32">
        <v>0.14062063934416294</v>
      </c>
      <c r="BF27" s="29">
        <v>14070071902</v>
      </c>
      <c r="BG27" s="59">
        <v>0.28671994064211082</v>
      </c>
      <c r="BH27" s="55">
        <v>0.30698430769999629</v>
      </c>
      <c r="BI27" s="29">
        <v>17151930112</v>
      </c>
      <c r="BJ27" s="31">
        <v>0.21903642223476671</v>
      </c>
      <c r="BK27" s="30">
        <v>1.3525389084925847</v>
      </c>
      <c r="BL27" s="29">
        <v>50413528348</v>
      </c>
      <c r="BM27" s="13">
        <v>0.3727001257739313</v>
      </c>
      <c r="BN27" s="29">
        <v>19595381273</v>
      </c>
      <c r="BO27" s="11">
        <v>0.14245925356764877</v>
      </c>
      <c r="BP27" s="17">
        <v>1.3732732085830981</v>
      </c>
      <c r="BQ27" s="28">
        <v>21527270933</v>
      </c>
      <c r="BR27" s="11">
        <v>9.8589031419455075E-2</v>
      </c>
      <c r="BS27" s="13">
        <v>0.96868708063666853</v>
      </c>
      <c r="BT27" s="28">
        <v>23110305967</v>
      </c>
      <c r="BU27" s="11">
        <v>7.3536261931525404E-2</v>
      </c>
      <c r="BV27" s="13">
        <v>0.64251512913128539</v>
      </c>
      <c r="BW27" s="15">
        <v>24589051582</v>
      </c>
      <c r="BX27" s="11">
        <v>6.3986414420975191E-2</v>
      </c>
      <c r="BY27" s="13">
        <v>0.43360259874174556</v>
      </c>
      <c r="BZ27" s="27">
        <v>88822009755</v>
      </c>
      <c r="CA27" s="13">
        <v>0.76186854333760867</v>
      </c>
      <c r="CB27" s="28">
        <v>23118298618</v>
      </c>
      <c r="CC27" s="11">
        <v>-5.9813326231607844E-2</v>
      </c>
      <c r="CD27" s="13">
        <v>0.1797830466230399</v>
      </c>
      <c r="CE27" s="493">
        <v>23192158950</v>
      </c>
      <c r="CF27" s="11">
        <v>3.1948861471360335E-3</v>
      </c>
      <c r="CG27" s="13">
        <v>7.7338554533070258E-2</v>
      </c>
      <c r="CH27" s="493">
        <v>20654140136</v>
      </c>
      <c r="CI27" s="11">
        <v>-0.1094343488879892</v>
      </c>
      <c r="CJ27" s="13">
        <v>-0.10628010873188976</v>
      </c>
      <c r="CK27" s="493">
        <v>15454223078</v>
      </c>
      <c r="CL27" s="552">
        <v>-0.2517614881936715</v>
      </c>
      <c r="CM27" s="553">
        <v>-0.37149983087135396</v>
      </c>
      <c r="CN27" s="549">
        <v>82418820782</v>
      </c>
      <c r="CO27" s="13">
        <v>-7.2090115846985214E-2</v>
      </c>
      <c r="CP27" s="493">
        <v>18384338876</v>
      </c>
      <c r="CQ27" s="552">
        <v>0.18959968309058461</v>
      </c>
      <c r="CR27" s="13">
        <v>-0.2047711131438591</v>
      </c>
      <c r="CS27" s="493">
        <v>23631486817</v>
      </c>
      <c r="CT27" s="552">
        <v>0.28541401332902638</v>
      </c>
      <c r="CU27" s="13">
        <v>1.8942948258812375E-2</v>
      </c>
      <c r="CV27" s="493">
        <v>21897189819</v>
      </c>
      <c r="CW27" s="13">
        <v>-7.3389245942510173E-2</v>
      </c>
      <c r="CX27" s="697">
        <v>6.0184044206874177E-2</v>
      </c>
      <c r="CY27" s="412">
        <v>26396359139</v>
      </c>
      <c r="CZ27" s="13">
        <v>0.20546788684711093</v>
      </c>
      <c r="DA27" s="684">
        <v>0.70803533802852736</v>
      </c>
      <c r="DB27" s="549">
        <v>90309374651</v>
      </c>
      <c r="DC27" s="527">
        <v>9.5737281777795946E-2</v>
      </c>
      <c r="DE27" s="683"/>
      <c r="DF27" s="690"/>
    </row>
    <row r="28" spans="1:110" s="53" customFormat="1" ht="20.100000000000001" customHeight="1">
      <c r="A28" s="54" t="s">
        <v>19</v>
      </c>
      <c r="B28" s="36">
        <v>52480353</v>
      </c>
      <c r="C28" s="29">
        <v>172301091</v>
      </c>
      <c r="D28" s="23">
        <v>2.2831541929605543</v>
      </c>
      <c r="E28" s="29">
        <v>15214010</v>
      </c>
      <c r="F28" s="23">
        <v>-0.91170102341371706</v>
      </c>
      <c r="G28" s="29">
        <v>216220086</v>
      </c>
      <c r="H28" s="23">
        <v>13.211906394172214</v>
      </c>
      <c r="I28" s="35">
        <v>456215540</v>
      </c>
      <c r="J28" s="29">
        <v>139840244</v>
      </c>
      <c r="K28" s="31">
        <v>-0.35325044686181473</v>
      </c>
      <c r="L28" s="55">
        <v>1.6646208725006097</v>
      </c>
      <c r="M28" s="29">
        <v>105983557</v>
      </c>
      <c r="N28" s="31">
        <v>-0.24210975346982377</v>
      </c>
      <c r="O28" s="32">
        <v>-0.38489329124445304</v>
      </c>
      <c r="P28" s="29">
        <v>78029840</v>
      </c>
      <c r="Q28" s="59">
        <v>-0.26375522572808152</v>
      </c>
      <c r="R28" s="55">
        <v>4.1288148226535935</v>
      </c>
      <c r="S28" s="29">
        <v>160961085</v>
      </c>
      <c r="T28" s="31">
        <v>1.0628144950700911</v>
      </c>
      <c r="U28" s="30">
        <v>-0.25556830552735976</v>
      </c>
      <c r="V28" s="34">
        <v>484814726</v>
      </c>
      <c r="W28" s="31">
        <v>6.2687882135711526E-2</v>
      </c>
      <c r="X28" s="29">
        <v>1165427470</v>
      </c>
      <c r="Y28" s="31">
        <v>6.2404300082843003</v>
      </c>
      <c r="Z28" s="55">
        <v>7.3339919658607009</v>
      </c>
      <c r="AA28" s="29">
        <v>-483328040</v>
      </c>
      <c r="AB28" s="31">
        <v>-1.4147216814788139</v>
      </c>
      <c r="AC28" s="32">
        <v>-5.5604059127775827</v>
      </c>
      <c r="AD28" s="29">
        <v>840681989</v>
      </c>
      <c r="AE28" s="59">
        <v>-2.7393610952097873</v>
      </c>
      <c r="AF28" s="55">
        <v>9.773852528724909</v>
      </c>
      <c r="AG28" s="29">
        <v>-985510913</v>
      </c>
      <c r="AH28" s="31">
        <v>-2.1722755166579404</v>
      </c>
      <c r="AI28" s="30">
        <v>-7.1226656927666712</v>
      </c>
      <c r="AJ28" s="34">
        <v>537270506</v>
      </c>
      <c r="AK28" s="33">
        <v>0.10819757979051148</v>
      </c>
      <c r="AL28" s="29">
        <v>942298110</v>
      </c>
      <c r="AM28" s="31">
        <v>-1.9561518777418145</v>
      </c>
      <c r="AN28" s="55">
        <v>-0.19145709685391232</v>
      </c>
      <c r="AO28" s="29">
        <v>4137944186</v>
      </c>
      <c r="AP28" s="31">
        <v>3.391332362961017</v>
      </c>
      <c r="AQ28" s="32">
        <v>-9.5613575947300724</v>
      </c>
      <c r="AR28" s="29">
        <v>1324161820</v>
      </c>
      <c r="AS28" s="59">
        <v>-0.67999524389911625</v>
      </c>
      <c r="AT28" s="55">
        <v>0.57510430498826826</v>
      </c>
      <c r="AU28" s="29">
        <v>142830084</v>
      </c>
      <c r="AV28" s="31">
        <v>-0.8921354763121021</v>
      </c>
      <c r="AW28" s="30">
        <v>-1.1449299871933534</v>
      </c>
      <c r="AX28" s="34">
        <v>6547234200</v>
      </c>
      <c r="AY28" s="33">
        <v>11.186103884139138</v>
      </c>
      <c r="AZ28" s="29">
        <v>653839032</v>
      </c>
      <c r="BA28" s="31">
        <v>3.5777403029462618</v>
      </c>
      <c r="BB28" s="55">
        <v>-0.30612295083559066</v>
      </c>
      <c r="BC28" s="29">
        <v>678904942</v>
      </c>
      <c r="BD28" s="31">
        <v>3.8336515217402931E-2</v>
      </c>
      <c r="BE28" s="32">
        <v>-0.83593182713847269</v>
      </c>
      <c r="BF28" s="29">
        <v>535881223</v>
      </c>
      <c r="BG28" s="59">
        <v>-0.21066825434892766</v>
      </c>
      <c r="BH28" s="55">
        <v>-0.59530533586899526</v>
      </c>
      <c r="BI28" s="29">
        <v>799365611</v>
      </c>
      <c r="BJ28" s="31">
        <v>0.49168430743840408</v>
      </c>
      <c r="BK28" s="30">
        <v>4.5966193438631597</v>
      </c>
      <c r="BL28" s="29">
        <v>2667990808</v>
      </c>
      <c r="BM28" s="13">
        <v>-0.59250108878035856</v>
      </c>
      <c r="BN28" s="29">
        <v>1170320823</v>
      </c>
      <c r="BO28" s="11">
        <v>0.46406200979291312</v>
      </c>
      <c r="BP28" s="17">
        <v>0.78992193142730582</v>
      </c>
      <c r="BQ28" s="28">
        <v>1023191632</v>
      </c>
      <c r="BR28" s="11">
        <v>-0.12571697273816684</v>
      </c>
      <c r="BS28" s="13">
        <v>0.50712061247596574</v>
      </c>
      <c r="BT28" s="28">
        <v>2943852247</v>
      </c>
      <c r="BU28" s="11">
        <v>1.8771269769336816</v>
      </c>
      <c r="BV28" s="13">
        <v>4.4934790036485381</v>
      </c>
      <c r="BW28" s="15">
        <v>738179478</v>
      </c>
      <c r="BX28" s="11">
        <v>-0.74924710343317713</v>
      </c>
      <c r="BY28" s="13">
        <v>-7.6543364085248311E-2</v>
      </c>
      <c r="BZ28" s="27">
        <v>5875544180</v>
      </c>
      <c r="CA28" s="13">
        <v>1.2022355408354914</v>
      </c>
      <c r="CB28" s="28">
        <v>1553132614</v>
      </c>
      <c r="CC28" s="11">
        <v>1.1040040536049691</v>
      </c>
      <c r="CD28" s="13">
        <v>0.32709987165630383</v>
      </c>
      <c r="CE28" s="28">
        <v>2085536545</v>
      </c>
      <c r="CF28" s="11">
        <v>0.34279360706284168</v>
      </c>
      <c r="CG28" s="13">
        <v>1.0382658338628792</v>
      </c>
      <c r="CH28" s="28">
        <v>3123840691</v>
      </c>
      <c r="CI28" s="11">
        <v>0.49785948296580917</v>
      </c>
      <c r="CJ28" s="13">
        <v>6.1140447583067914E-2</v>
      </c>
      <c r="CK28" s="28">
        <v>485403748</v>
      </c>
      <c r="CL28" s="552">
        <v>-0.84461315540242443</v>
      </c>
      <c r="CM28" s="553">
        <v>-0.34243126168294802</v>
      </c>
      <c r="CN28" s="548">
        <v>7247913598</v>
      </c>
      <c r="CO28" s="13">
        <v>0.23357315951626467</v>
      </c>
      <c r="CP28" s="28">
        <v>3901158419</v>
      </c>
      <c r="CQ28" s="552">
        <v>7.0369350979959879</v>
      </c>
      <c r="CR28" s="13">
        <v>1.5117999479470079</v>
      </c>
      <c r="CS28" s="28">
        <v>3959957493</v>
      </c>
      <c r="CT28" s="552">
        <v>1.5072208735135595E-2</v>
      </c>
      <c r="CU28" s="13">
        <v>0.89877156671929725</v>
      </c>
      <c r="CV28" s="28">
        <v>3479073068</v>
      </c>
      <c r="CW28" s="13">
        <v>-0.12143676437185436</v>
      </c>
      <c r="CX28" s="697">
        <v>0.1137165470772723</v>
      </c>
      <c r="CY28" s="26">
        <v>3349583296</v>
      </c>
      <c r="CZ28" s="13">
        <v>-3.7219618406703736E-2</v>
      </c>
      <c r="DA28" s="684">
        <v>5.9006127575265443</v>
      </c>
      <c r="DB28" s="548">
        <v>14689772276</v>
      </c>
      <c r="DC28" s="527">
        <v>1.0267587461381322</v>
      </c>
      <c r="DE28" s="683"/>
      <c r="DF28" s="690"/>
    </row>
    <row r="29" spans="1:110" s="53" customFormat="1" ht="20.100000000000001" customHeight="1" outlineLevel="1">
      <c r="A29" s="56" t="s">
        <v>18</v>
      </c>
      <c r="B29" s="46">
        <v>46709431</v>
      </c>
      <c r="C29" s="45">
        <v>124060824</v>
      </c>
      <c r="D29" s="23">
        <v>1.6560123157997793</v>
      </c>
      <c r="E29" s="45">
        <v>64429001</v>
      </c>
      <c r="F29" s="23">
        <v>-0.48066602394967162</v>
      </c>
      <c r="G29" s="45">
        <v>34369151</v>
      </c>
      <c r="H29" s="23">
        <v>-0.46655775401515232</v>
      </c>
      <c r="I29" s="52">
        <v>269568407</v>
      </c>
      <c r="J29" s="45">
        <v>119977790</v>
      </c>
      <c r="K29" s="31">
        <v>2.4908569606505555</v>
      </c>
      <c r="L29" s="55">
        <v>1.5685988339271355</v>
      </c>
      <c r="M29" s="45">
        <v>100165128</v>
      </c>
      <c r="N29" s="31">
        <v>-0.16513608060291829</v>
      </c>
      <c r="O29" s="32">
        <v>-0.19261274614780888</v>
      </c>
      <c r="P29" s="45">
        <v>86007045</v>
      </c>
      <c r="Q29" s="59">
        <v>-0.14134742582268756</v>
      </c>
      <c r="R29" s="55">
        <v>0.33491197543168494</v>
      </c>
      <c r="S29" s="45">
        <v>149373283</v>
      </c>
      <c r="T29" s="31">
        <v>0.73675636687669011</v>
      </c>
      <c r="U29" s="30">
        <v>3.3461441046361609</v>
      </c>
      <c r="V29" s="51">
        <v>455523246</v>
      </c>
      <c r="W29" s="31">
        <v>0.68982430496760694</v>
      </c>
      <c r="X29" s="45">
        <v>1150948606</v>
      </c>
      <c r="Y29" s="31">
        <v>6.7051838379959818</v>
      </c>
      <c r="Z29" s="55">
        <v>8.5930138903208668</v>
      </c>
      <c r="AA29" s="45">
        <v>-614947499</v>
      </c>
      <c r="AB29" s="31">
        <v>-1.534296228167116</v>
      </c>
      <c r="AC29" s="32">
        <v>-7.1393372252267273</v>
      </c>
      <c r="AD29" s="45">
        <v>724921987</v>
      </c>
      <c r="AE29" s="59">
        <v>-2.1788355724331518</v>
      </c>
      <c r="AF29" s="55">
        <v>7.4286349682168478</v>
      </c>
      <c r="AG29" s="45">
        <v>-424928027</v>
      </c>
      <c r="AH29" s="31">
        <v>-1.5861706978408976</v>
      </c>
      <c r="AI29" s="30">
        <v>-3.8447391559305824</v>
      </c>
      <c r="AJ29" s="51">
        <v>835995067</v>
      </c>
      <c r="AK29" s="33">
        <v>0.83524128426148425</v>
      </c>
      <c r="AL29" s="45">
        <v>1159516694</v>
      </c>
      <c r="AM29" s="31">
        <v>-3.7287366808591327</v>
      </c>
      <c r="AN29" s="55">
        <v>7.4443706307421031E-3</v>
      </c>
      <c r="AO29" s="45">
        <v>4374403936</v>
      </c>
      <c r="AP29" s="31">
        <v>2.7726097076787752</v>
      </c>
      <c r="AQ29" s="32">
        <v>-8.1134591865378098</v>
      </c>
      <c r="AR29" s="45">
        <v>882118260</v>
      </c>
      <c r="AS29" s="59">
        <v>-0.79834549508781349</v>
      </c>
      <c r="AT29" s="55">
        <v>0.21684577902035684</v>
      </c>
      <c r="AU29" s="45">
        <v>470692660</v>
      </c>
      <c r="AV29" s="31">
        <v>-0.4664063977090781</v>
      </c>
      <c r="AW29" s="30">
        <v>-2.107699728170672</v>
      </c>
      <c r="AX29" s="51">
        <v>6886731550</v>
      </c>
      <c r="AY29" s="33">
        <v>7.2377657738021082</v>
      </c>
      <c r="AZ29" s="45">
        <v>382648629</v>
      </c>
      <c r="BA29" s="31">
        <v>-0.18705205855557638</v>
      </c>
      <c r="BB29" s="55">
        <v>-0.6699929970995312</v>
      </c>
      <c r="BC29" s="45">
        <v>416922270</v>
      </c>
      <c r="BD29" s="31">
        <v>8.9569485952607455E-2</v>
      </c>
      <c r="BE29" s="32">
        <v>-0.90469049587102424</v>
      </c>
      <c r="BF29" s="45">
        <v>524593500</v>
      </c>
      <c r="BG29" s="59">
        <v>0.25825252750350813</v>
      </c>
      <c r="BH29" s="55">
        <v>-0.40530252712374415</v>
      </c>
      <c r="BI29" s="45">
        <v>624376647</v>
      </c>
      <c r="BJ29" s="31">
        <v>0.19021041434939634</v>
      </c>
      <c r="BK29" s="30">
        <v>0.32650601987292505</v>
      </c>
      <c r="BL29" s="45">
        <v>1948541046</v>
      </c>
      <c r="BM29" s="13">
        <v>-0.71705866101314775</v>
      </c>
      <c r="BN29" s="45">
        <v>358569448</v>
      </c>
      <c r="BO29" s="11">
        <v>-0.42571611266556542</v>
      </c>
      <c r="BP29" s="17">
        <v>-6.2927655230145874E-2</v>
      </c>
      <c r="BQ29" s="50">
        <v>1057250458</v>
      </c>
      <c r="BR29" s="11">
        <v>1.9485235395738458</v>
      </c>
      <c r="BS29" s="13">
        <v>1.5358454898559391</v>
      </c>
      <c r="BT29" s="50">
        <v>2287600565</v>
      </c>
      <c r="BU29" s="11">
        <v>1.1637262464066014</v>
      </c>
      <c r="BV29" s="13">
        <v>3.3607108456357162</v>
      </c>
      <c r="BW29" s="49">
        <v>249855958</v>
      </c>
      <c r="BX29" s="11">
        <v>-0.89077815339672295</v>
      </c>
      <c r="BY29" s="13">
        <v>-0.59983135307749591</v>
      </c>
      <c r="BZ29" s="39">
        <v>3953276429</v>
      </c>
      <c r="CA29" s="13">
        <v>1.0288391856642471</v>
      </c>
      <c r="CB29" s="50">
        <v>1050099267</v>
      </c>
      <c r="CC29" s="11">
        <v>3.2028185975857335</v>
      </c>
      <c r="CD29" s="13">
        <v>1.9285798688570925</v>
      </c>
      <c r="CE29" s="50">
        <v>357453935</v>
      </c>
      <c r="CF29" s="11">
        <v>-0.65959986238139146</v>
      </c>
      <c r="CG29" s="13">
        <v>-0.66190231246038389</v>
      </c>
      <c r="CH29" s="50">
        <v>1235264277</v>
      </c>
      <c r="CI29" s="11">
        <v>2.455729972590734</v>
      </c>
      <c r="CJ29" s="13">
        <v>-0.4600174978536955</v>
      </c>
      <c r="CK29" s="50">
        <v>1751009624</v>
      </c>
      <c r="CL29" s="552">
        <v>0.4175182239160633</v>
      </c>
      <c r="CM29" s="553">
        <v>6.0080763253202072</v>
      </c>
      <c r="CN29" s="550">
        <v>4393827103</v>
      </c>
      <c r="CO29" s="13">
        <v>0.11143937994526709</v>
      </c>
      <c r="CP29" s="50">
        <v>3126429761</v>
      </c>
      <c r="CQ29" s="552">
        <v>0.78550118637154909</v>
      </c>
      <c r="CR29" s="13">
        <v>1.9772706821630415</v>
      </c>
      <c r="CS29" s="50">
        <v>3765105511</v>
      </c>
      <c r="CT29" s="552">
        <v>0.20428277582532894</v>
      </c>
      <c r="CU29" s="13">
        <v>9.5331208929061031</v>
      </c>
      <c r="CV29" s="50">
        <v>2302852897</v>
      </c>
      <c r="CW29" s="13">
        <v>-0.38836962463015556</v>
      </c>
      <c r="CX29" s="697">
        <v>0.86425928433126709</v>
      </c>
      <c r="CY29" s="48">
        <v>2771649352</v>
      </c>
      <c r="CZ29" s="13">
        <v>0.2035720369332823</v>
      </c>
      <c r="DA29" s="684">
        <v>0.58288641821879561</v>
      </c>
      <c r="DB29" s="550">
        <v>11966037521</v>
      </c>
      <c r="DC29" s="527">
        <v>1.7233746891929078</v>
      </c>
      <c r="DE29" s="683"/>
      <c r="DF29" s="690"/>
    </row>
    <row r="30" spans="1:110" s="53" customFormat="1" ht="20.100000000000001" customHeight="1" outlineLevel="1">
      <c r="A30" s="56" t="s">
        <v>17</v>
      </c>
      <c r="B30" s="46">
        <v>19543593</v>
      </c>
      <c r="C30" s="45">
        <v>19205466</v>
      </c>
      <c r="D30" s="23">
        <v>-1.7301168725730176E-2</v>
      </c>
      <c r="E30" s="42">
        <v>15308767</v>
      </c>
      <c r="F30" s="23">
        <v>-0.20289531115777149</v>
      </c>
      <c r="G30" s="42">
        <v>129675571</v>
      </c>
      <c r="H30" s="23">
        <v>7.4706737649086961</v>
      </c>
      <c r="I30" s="44">
        <v>183733397</v>
      </c>
      <c r="J30" s="42">
        <v>28374619</v>
      </c>
      <c r="K30" s="31">
        <v>-0.78118763016667181</v>
      </c>
      <c r="L30" s="55">
        <v>0.45186297115376894</v>
      </c>
      <c r="M30" s="42">
        <v>21530262</v>
      </c>
      <c r="N30" s="31">
        <v>-0.24121405823986575</v>
      </c>
      <c r="O30" s="32">
        <v>0.12104866395847935</v>
      </c>
      <c r="P30" s="42">
        <v>6955506</v>
      </c>
      <c r="Q30" s="59">
        <v>-0.67694280729143008</v>
      </c>
      <c r="R30" s="55">
        <v>-0.54565210901700967</v>
      </c>
      <c r="S30" s="42">
        <v>6379831</v>
      </c>
      <c r="T30" s="31">
        <v>-8.2765366028007215E-2</v>
      </c>
      <c r="U30" s="30">
        <v>-0.95080159701012612</v>
      </c>
      <c r="V30" s="43">
        <v>63240218</v>
      </c>
      <c r="W30" s="31">
        <v>-0.65580444800680415</v>
      </c>
      <c r="X30" s="42">
        <v>24051377</v>
      </c>
      <c r="Y30" s="31">
        <v>2.7699081684138656</v>
      </c>
      <c r="Z30" s="55">
        <v>-0.15236299736747128</v>
      </c>
      <c r="AA30" s="42">
        <v>123181668</v>
      </c>
      <c r="AB30" s="31">
        <v>4.1216056361346798</v>
      </c>
      <c r="AC30" s="32">
        <v>4.7213269397279047</v>
      </c>
      <c r="AD30" s="42">
        <v>124079087</v>
      </c>
      <c r="AE30" s="59">
        <v>7.2853291773902207E-3</v>
      </c>
      <c r="AF30" s="55">
        <v>16.838973469363694</v>
      </c>
      <c r="AG30" s="42">
        <v>104386835</v>
      </c>
      <c r="AH30" s="31">
        <v>-0.15870726063611351</v>
      </c>
      <c r="AI30" s="30">
        <v>15.362006297658983</v>
      </c>
      <c r="AJ30" s="43">
        <v>375698967</v>
      </c>
      <c r="AK30" s="33">
        <v>4.9408234013361563</v>
      </c>
      <c r="AL30" s="42">
        <v>88976021</v>
      </c>
      <c r="AM30" s="31">
        <v>-0.14763177751294021</v>
      </c>
      <c r="AN30" s="55">
        <v>2.6994148401565532</v>
      </c>
      <c r="AO30" s="42">
        <v>360265636</v>
      </c>
      <c r="AP30" s="31">
        <v>3.0490194093979541</v>
      </c>
      <c r="AQ30" s="32">
        <v>1.924669245427006</v>
      </c>
      <c r="AR30" s="42">
        <v>223704574</v>
      </c>
      <c r="AS30" s="59">
        <v>-0.37905658590207592</v>
      </c>
      <c r="AT30" s="55">
        <v>0.80291924617401489</v>
      </c>
      <c r="AU30" s="42">
        <v>-21143407</v>
      </c>
      <c r="AV30" s="31">
        <v>-1.0945148622665177</v>
      </c>
      <c r="AW30" s="30">
        <v>-1.2025485972440872</v>
      </c>
      <c r="AX30" s="43">
        <v>651802824</v>
      </c>
      <c r="AY30" s="33">
        <v>0.73490714974470506</v>
      </c>
      <c r="AZ30" s="42">
        <v>377004491</v>
      </c>
      <c r="BA30" s="31">
        <v>-18.830829771190611</v>
      </c>
      <c r="BB30" s="55">
        <v>3.2371471185478162</v>
      </c>
      <c r="BC30" s="42">
        <v>198839617</v>
      </c>
      <c r="BD30" s="31">
        <v>-0.47258024308256846</v>
      </c>
      <c r="BE30" s="32">
        <v>-0.44807498376003868</v>
      </c>
      <c r="BF30" s="42">
        <v>11287723</v>
      </c>
      <c r="BG30" s="59">
        <v>-0.94323202201702083</v>
      </c>
      <c r="BH30" s="55">
        <v>-0.94954183189834995</v>
      </c>
      <c r="BI30" s="42">
        <v>174988964</v>
      </c>
      <c r="BJ30" s="31">
        <v>14.502591975370054</v>
      </c>
      <c r="BK30" s="30">
        <v>-9.2762898145979982</v>
      </c>
      <c r="BL30" s="42">
        <v>762120795</v>
      </c>
      <c r="BM30" s="13">
        <v>0.1692505262910613</v>
      </c>
      <c r="BN30" s="42">
        <v>811751375</v>
      </c>
      <c r="BO30" s="11">
        <v>3.638871826225567</v>
      </c>
      <c r="BP30" s="17">
        <v>1.1531610216282542</v>
      </c>
      <c r="BQ30" s="41">
        <v>-34058826</v>
      </c>
      <c r="BR30" s="11">
        <v>-1.0419572138082305</v>
      </c>
      <c r="BS30" s="13">
        <v>-1.1712879279987751</v>
      </c>
      <c r="BT30" s="41">
        <v>656251682</v>
      </c>
      <c r="BU30" s="11">
        <v>-20.268182702480701</v>
      </c>
      <c r="BV30" s="13">
        <v>57.13853529183875</v>
      </c>
      <c r="BW30" s="58">
        <v>413859537</v>
      </c>
      <c r="BX30" s="11">
        <v>-0.36935851236416339</v>
      </c>
      <c r="BY30" s="13">
        <v>1.3650607874905756</v>
      </c>
      <c r="BZ30" s="39">
        <v>1847803768</v>
      </c>
      <c r="CA30" s="13">
        <v>1.4245549788468899</v>
      </c>
      <c r="CB30" s="45">
        <v>503033347</v>
      </c>
      <c r="CC30" s="11">
        <v>0.21546878113865953</v>
      </c>
      <c r="CD30" s="13">
        <v>-0.38031106260830172</v>
      </c>
      <c r="CE30" s="45">
        <v>1734442777</v>
      </c>
      <c r="CF30" s="11">
        <v>2.4479677885052817</v>
      </c>
      <c r="CG30" s="13">
        <v>-51.924913765377582</v>
      </c>
      <c r="CH30" s="45">
        <v>1888576414</v>
      </c>
      <c r="CI30" s="11">
        <v>8.8866371980630632E-2</v>
      </c>
      <c r="CJ30" s="13">
        <v>1.8778233500969526</v>
      </c>
      <c r="CK30" s="45">
        <v>-1420377479</v>
      </c>
      <c r="CL30" s="552">
        <v>-1.7520889641905693</v>
      </c>
      <c r="CM30" s="553">
        <v>-4.4320279032255332</v>
      </c>
      <c r="CN30" s="550">
        <v>2705675059</v>
      </c>
      <c r="CO30" s="13">
        <v>0.46426536510883443</v>
      </c>
      <c r="CP30" s="45">
        <v>774728658</v>
      </c>
      <c r="CQ30" s="552">
        <v>-1.5454385678836857</v>
      </c>
      <c r="CR30" s="13">
        <v>0.540113916145603</v>
      </c>
      <c r="CS30" s="45">
        <v>269193961</v>
      </c>
      <c r="CT30" s="552">
        <v>-0.65253129825487877</v>
      </c>
      <c r="CU30" s="13">
        <v>-0.84479513272521189</v>
      </c>
      <c r="CV30" s="45">
        <v>1176220171</v>
      </c>
      <c r="CW30" s="13">
        <v>3.3694151482098071</v>
      </c>
      <c r="CX30" s="697">
        <v>-0.37719217380843562</v>
      </c>
      <c r="CY30" s="57">
        <v>573774344</v>
      </c>
      <c r="CZ30" s="13">
        <v>-0.51218797454205534</v>
      </c>
      <c r="DA30" s="684">
        <v>-1.4039590548872678</v>
      </c>
      <c r="DB30" s="694">
        <v>2793917134</v>
      </c>
      <c r="DC30" s="527">
        <v>3.2613700121334466E-2</v>
      </c>
      <c r="DE30" s="683"/>
      <c r="DF30" s="690"/>
    </row>
    <row r="31" spans="1:110" s="53" customFormat="1" ht="20.100000000000001" customHeight="1" outlineLevel="1">
      <c r="A31" s="56" t="s">
        <v>16</v>
      </c>
      <c r="B31" s="46">
        <v>-13772671</v>
      </c>
      <c r="C31" s="45">
        <v>29034801</v>
      </c>
      <c r="D31" s="23">
        <v>-3.1081459798175679</v>
      </c>
      <c r="E31" s="42">
        <v>-64523758</v>
      </c>
      <c r="F31" s="23">
        <v>-3.2222903473662519</v>
      </c>
      <c r="G31" s="42">
        <v>52175364</v>
      </c>
      <c r="H31" s="23">
        <v>-1.8086225231952548</v>
      </c>
      <c r="I31" s="44">
        <v>2913736</v>
      </c>
      <c r="J31" s="45">
        <v>-8512165</v>
      </c>
      <c r="K31" s="31">
        <v>-1.1631452920960934</v>
      </c>
      <c r="L31" s="55">
        <v>-0.3819524912778357</v>
      </c>
      <c r="M31" s="45">
        <v>-15711833</v>
      </c>
      <c r="N31" s="31">
        <v>0.84580926239094278</v>
      </c>
      <c r="O31" s="32">
        <v>-1.5411379606149187</v>
      </c>
      <c r="P31" s="45">
        <v>-14932711</v>
      </c>
      <c r="Q31" s="59">
        <v>-4.9588230730303717E-2</v>
      </c>
      <c r="R31" s="55">
        <v>-0.76857034582517647</v>
      </c>
      <c r="S31" s="45">
        <v>5207971</v>
      </c>
      <c r="T31" s="31">
        <v>-1.3487625924053577</v>
      </c>
      <c r="U31" s="30">
        <v>-0.90018333173487775</v>
      </c>
      <c r="V31" s="51">
        <v>-33948738</v>
      </c>
      <c r="W31" s="31">
        <v>-12.651274514918304</v>
      </c>
      <c r="X31" s="45">
        <v>-9572513</v>
      </c>
      <c r="Y31" s="31">
        <v>-2.8380503654878262</v>
      </c>
      <c r="Z31" s="55">
        <v>0.12456854396032035</v>
      </c>
      <c r="AA31" s="45">
        <v>8437791</v>
      </c>
      <c r="AB31" s="31">
        <v>-1.881460385585269</v>
      </c>
      <c r="AC31" s="32">
        <v>-1.5370341576313851</v>
      </c>
      <c r="AD31" s="45">
        <v>-8319085</v>
      </c>
      <c r="AE31" s="59">
        <v>-1.9859316259433304</v>
      </c>
      <c r="AF31" s="55">
        <v>-0.44289519833337698</v>
      </c>
      <c r="AG31" s="45">
        <v>-664969721</v>
      </c>
      <c r="AH31" s="31">
        <v>78.933036024995531</v>
      </c>
      <c r="AI31" s="30">
        <v>-128.68306908775031</v>
      </c>
      <c r="AJ31" s="51">
        <v>-674423528</v>
      </c>
      <c r="AK31" s="33">
        <v>18.865938109393049</v>
      </c>
      <c r="AL31" s="45">
        <v>-306194605</v>
      </c>
      <c r="AM31" s="31">
        <v>-0.53953601896408754</v>
      </c>
      <c r="AN31" s="55">
        <v>30.98685705624009</v>
      </c>
      <c r="AO31" s="45">
        <v>-596725386</v>
      </c>
      <c r="AP31" s="31">
        <v>0.94884356633259426</v>
      </c>
      <c r="AQ31" s="32">
        <v>-71.720569637242733</v>
      </c>
      <c r="AR31" s="45">
        <v>218338986</v>
      </c>
      <c r="AS31" s="59">
        <v>-1.3658952528625956</v>
      </c>
      <c r="AT31" s="55">
        <v>-27.245552966462057</v>
      </c>
      <c r="AU31" s="45">
        <v>-306719169</v>
      </c>
      <c r="AV31" s="31">
        <v>-2.4047842514025417</v>
      </c>
      <c r="AW31" s="30">
        <v>-0.53874716500061504</v>
      </c>
      <c r="AX31" s="51">
        <v>-991300174</v>
      </c>
      <c r="AY31" s="33">
        <v>0.46984814859543267</v>
      </c>
      <c r="AZ31" s="45">
        <v>-105814088</v>
      </c>
      <c r="BA31" s="31">
        <v>-0.65501312374773679</v>
      </c>
      <c r="BB31" s="55">
        <v>-0.65442210191783101</v>
      </c>
      <c r="BC31" s="45">
        <v>63143055</v>
      </c>
      <c r="BD31" s="31">
        <v>-1.5967358051604621</v>
      </c>
      <c r="BE31" s="32">
        <v>-1.1058159355734196</v>
      </c>
      <c r="BF31" s="45">
        <v>0</v>
      </c>
      <c r="BG31" s="59">
        <v>-1</v>
      </c>
      <c r="BH31" s="55">
        <v>-1</v>
      </c>
      <c r="BI31" s="45">
        <v>0</v>
      </c>
      <c r="BJ31" s="31" t="s">
        <v>3</v>
      </c>
      <c r="BK31" s="30">
        <v>-1</v>
      </c>
      <c r="BL31" s="50">
        <v>-42671033</v>
      </c>
      <c r="BM31" s="13">
        <v>-0.95695447845245707</v>
      </c>
      <c r="BN31" s="45">
        <v>0</v>
      </c>
      <c r="BO31" s="11" t="s">
        <v>3</v>
      </c>
      <c r="BP31" s="17">
        <v>-1</v>
      </c>
      <c r="BQ31" s="50">
        <v>0</v>
      </c>
      <c r="BR31" s="11" t="s">
        <v>3</v>
      </c>
      <c r="BS31" s="13">
        <v>-1</v>
      </c>
      <c r="BT31" s="50">
        <v>0</v>
      </c>
      <c r="BU31" s="11" t="s">
        <v>3</v>
      </c>
      <c r="BV31" s="13" t="s">
        <v>3</v>
      </c>
      <c r="BW31" s="49">
        <v>74463983</v>
      </c>
      <c r="BX31" s="11" t="s">
        <v>3</v>
      </c>
      <c r="BY31" s="13" t="s">
        <v>3</v>
      </c>
      <c r="BZ31" s="39">
        <v>74463983</v>
      </c>
      <c r="CA31" s="13">
        <v>-2.74507101808386</v>
      </c>
      <c r="CB31" s="50">
        <v>0</v>
      </c>
      <c r="CC31" s="11">
        <v>-1</v>
      </c>
      <c r="CD31" s="13" t="s">
        <v>3</v>
      </c>
      <c r="CE31" s="50">
        <v>-6360167</v>
      </c>
      <c r="CF31" s="11" t="s">
        <v>3</v>
      </c>
      <c r="CG31" s="13" t="s">
        <v>3</v>
      </c>
      <c r="CH31" s="50">
        <v>0</v>
      </c>
      <c r="CI31" s="11">
        <v>-1</v>
      </c>
      <c r="CJ31" s="13" t="s">
        <v>3</v>
      </c>
      <c r="CK31" s="50">
        <v>154771603</v>
      </c>
      <c r="CL31" s="552" t="s">
        <v>3</v>
      </c>
      <c r="CM31" s="553">
        <v>1.0784760197423231</v>
      </c>
      <c r="CN31" s="550">
        <v>148411436</v>
      </c>
      <c r="CO31" s="13">
        <v>0.99306335789209665</v>
      </c>
      <c r="CP31" s="50">
        <v>0</v>
      </c>
      <c r="CQ31" s="552">
        <v>-1</v>
      </c>
      <c r="CR31" s="13" t="s">
        <v>358</v>
      </c>
      <c r="CS31" s="50">
        <v>-74341979</v>
      </c>
      <c r="CT31" s="552" t="s">
        <v>3</v>
      </c>
      <c r="CU31" s="13">
        <v>-1</v>
      </c>
      <c r="CV31" s="50">
        <v>0</v>
      </c>
      <c r="CW31" s="13">
        <v>-1</v>
      </c>
      <c r="CX31" s="697" t="s">
        <v>3</v>
      </c>
      <c r="CY31" s="48">
        <v>4159600</v>
      </c>
      <c r="CZ31" s="13" t="s">
        <v>3</v>
      </c>
      <c r="DA31" s="684">
        <v>-0.97312426879755198</v>
      </c>
      <c r="DB31" s="550">
        <v>-70182379</v>
      </c>
      <c r="DC31" s="527">
        <v>-1.4728906403142679</v>
      </c>
      <c r="DE31" s="683"/>
      <c r="DF31" s="690"/>
    </row>
    <row r="32" spans="1:110" s="53" customFormat="1" ht="20.100000000000001" customHeight="1">
      <c r="A32" s="54" t="s">
        <v>15</v>
      </c>
      <c r="B32" s="36">
        <v>150648133</v>
      </c>
      <c r="C32" s="29">
        <v>13843167</v>
      </c>
      <c r="D32" s="23">
        <v>-0.90810926943249937</v>
      </c>
      <c r="E32" s="29">
        <v>563051800</v>
      </c>
      <c r="F32" s="23">
        <v>39.673626201287611</v>
      </c>
      <c r="G32" s="29">
        <v>2911577204</v>
      </c>
      <c r="H32" s="23">
        <v>4.1710645521424494</v>
      </c>
      <c r="I32" s="35">
        <v>3639120304</v>
      </c>
      <c r="J32" s="29">
        <v>209737265</v>
      </c>
      <c r="K32" s="31">
        <v>-0.92796438139718307</v>
      </c>
      <c r="L32" s="55">
        <v>0.39223275339230401</v>
      </c>
      <c r="M32" s="29">
        <v>115029954</v>
      </c>
      <c r="N32" s="31">
        <v>-0.45155214072234617</v>
      </c>
      <c r="O32" s="32">
        <v>7.3095114001008579</v>
      </c>
      <c r="P32" s="29">
        <v>116828315</v>
      </c>
      <c r="Q32" s="59">
        <v>1.5633849597123106E-2</v>
      </c>
      <c r="R32" s="55">
        <v>-0.79250876207126941</v>
      </c>
      <c r="S32" s="29">
        <v>299733040</v>
      </c>
      <c r="T32" s="31">
        <v>1.5655855774347169</v>
      </c>
      <c r="U32" s="30">
        <v>-0.89705475108535027</v>
      </c>
      <c r="V32" s="34">
        <v>741328574</v>
      </c>
      <c r="W32" s="31">
        <v>-0.79628907206360933</v>
      </c>
      <c r="X32" s="29">
        <v>169448807</v>
      </c>
      <c r="Y32" s="31">
        <v>-0.43466757285082758</v>
      </c>
      <c r="Z32" s="55">
        <v>-0.19209012761752187</v>
      </c>
      <c r="AA32" s="29">
        <v>150109067</v>
      </c>
      <c r="AB32" s="31">
        <v>-0.11413323199141789</v>
      </c>
      <c r="AC32" s="32">
        <v>0.30495633337382722</v>
      </c>
      <c r="AD32" s="29">
        <v>-14086627</v>
      </c>
      <c r="AE32" s="59">
        <v>-1.0938426124519181</v>
      </c>
      <c r="AF32" s="55">
        <v>-1.1205754529627514</v>
      </c>
      <c r="AG32" s="29">
        <v>762917412</v>
      </c>
      <c r="AH32" s="31">
        <v>-55.158984404144441</v>
      </c>
      <c r="AI32" s="30">
        <v>1.5453230381275285</v>
      </c>
      <c r="AJ32" s="34">
        <v>1068388659</v>
      </c>
      <c r="AK32" s="33">
        <v>0.4411810045784097</v>
      </c>
      <c r="AL32" s="29">
        <v>285472259</v>
      </c>
      <c r="AM32" s="31">
        <v>-0.62581499057462853</v>
      </c>
      <c r="AN32" s="55">
        <v>0.68471094045530823</v>
      </c>
      <c r="AO32" s="29">
        <v>269006697</v>
      </c>
      <c r="AP32" s="31">
        <v>-5.7678325934990449E-2</v>
      </c>
      <c r="AQ32" s="32">
        <v>0.79207493841794374</v>
      </c>
      <c r="AR32" s="29">
        <v>292278822</v>
      </c>
      <c r="AS32" s="59">
        <v>8.651132205827583E-2</v>
      </c>
      <c r="AT32" s="55">
        <v>-21.748673333935795</v>
      </c>
      <c r="AU32" s="29">
        <v>488355958</v>
      </c>
      <c r="AV32" s="31">
        <v>0.67085646047937053</v>
      </c>
      <c r="AW32" s="30">
        <v>-0.35988358593131708</v>
      </c>
      <c r="AX32" s="34">
        <v>1335113736</v>
      </c>
      <c r="AY32" s="33">
        <v>0.24965172997030094</v>
      </c>
      <c r="AZ32" s="29">
        <v>1929381918</v>
      </c>
      <c r="BA32" s="31">
        <v>2.950769692462726</v>
      </c>
      <c r="BB32" s="32">
        <v>5.7585618468097808</v>
      </c>
      <c r="BC32" s="29">
        <v>-1066425722</v>
      </c>
      <c r="BD32" s="31">
        <v>-1.5527291989475358</v>
      </c>
      <c r="BE32" s="32">
        <v>-4.9643091933878507</v>
      </c>
      <c r="BF32" s="29">
        <v>636774154</v>
      </c>
      <c r="BG32" s="59">
        <v>-1.5971106480869373</v>
      </c>
      <c r="BH32" s="55">
        <v>1.1786530739473147</v>
      </c>
      <c r="BI32" s="29">
        <v>4046766640</v>
      </c>
      <c r="BJ32" s="31">
        <v>5.3551050471812962</v>
      </c>
      <c r="BK32" s="30">
        <v>7.2865102262149524</v>
      </c>
      <c r="BL32" s="28">
        <v>5546496990</v>
      </c>
      <c r="BM32" s="13">
        <v>3.1543254634000712</v>
      </c>
      <c r="BN32" s="29">
        <v>727013090</v>
      </c>
      <c r="BO32" s="11">
        <v>-0.82034716733752655</v>
      </c>
      <c r="BP32" s="17">
        <v>-0.62318860604145043</v>
      </c>
      <c r="BQ32" s="28">
        <v>1818653476</v>
      </c>
      <c r="BR32" s="11">
        <v>1.501541582972048</v>
      </c>
      <c r="BS32" s="13">
        <v>-2.7053728529627494</v>
      </c>
      <c r="BT32" s="28">
        <v>840678093</v>
      </c>
      <c r="BU32" s="11">
        <v>-0.53774696274245048</v>
      </c>
      <c r="BV32" s="13">
        <v>0.32021390585523046</v>
      </c>
      <c r="BW32" s="15">
        <v>2247869851</v>
      </c>
      <c r="BX32" s="11">
        <v>1.6738770401145686</v>
      </c>
      <c r="BY32" s="13">
        <v>-0.44452693941353638</v>
      </c>
      <c r="BZ32" s="27">
        <v>5634214510</v>
      </c>
      <c r="CA32" s="13">
        <v>1.5814940521585052E-2</v>
      </c>
      <c r="CB32" s="28">
        <v>545976987</v>
      </c>
      <c r="CC32" s="11">
        <v>-0.75711361280230993</v>
      </c>
      <c r="CD32" s="13">
        <v>-0.24901353976996476</v>
      </c>
      <c r="CE32" s="28">
        <v>1909130632</v>
      </c>
      <c r="CF32" s="11">
        <v>2.4967236302214326</v>
      </c>
      <c r="CG32" s="13">
        <v>4.9749530184825641E-2</v>
      </c>
      <c r="CH32" s="28">
        <v>1185734561</v>
      </c>
      <c r="CI32" s="11">
        <v>-0.37891386732513543</v>
      </c>
      <c r="CJ32" s="13">
        <v>0.41045017215644286</v>
      </c>
      <c r="CK32" s="28">
        <v>3452708061</v>
      </c>
      <c r="CL32" s="552">
        <v>1.9118726691141794</v>
      </c>
      <c r="CM32" s="553">
        <v>0.53599108928126293</v>
      </c>
      <c r="CN32" s="548">
        <v>7093550241</v>
      </c>
      <c r="CO32" s="13">
        <v>0.25901316472950553</v>
      </c>
      <c r="CP32" s="28">
        <v>532596702</v>
      </c>
      <c r="CQ32" s="552">
        <v>-0.84574522589501955</v>
      </c>
      <c r="CR32" s="13">
        <v>-2.4507049415253057E-2</v>
      </c>
      <c r="CS32" s="28">
        <v>353425115</v>
      </c>
      <c r="CT32" s="552">
        <v>-0.33641137154469269</v>
      </c>
      <c r="CU32" s="13">
        <v>-0.81487641072012296</v>
      </c>
      <c r="CV32" s="28">
        <v>715602231</v>
      </c>
      <c r="CW32" s="13">
        <v>1.0247633816289485</v>
      </c>
      <c r="CX32" s="697">
        <v>-0.3964903659411847</v>
      </c>
      <c r="CY32" s="26">
        <v>7323677353</v>
      </c>
      <c r="CZ32" s="13">
        <v>9.2342852435852727</v>
      </c>
      <c r="DA32" s="684">
        <v>1.1211400511165315</v>
      </c>
      <c r="DB32" s="548">
        <v>8925301401</v>
      </c>
      <c r="DC32" s="527">
        <v>0.2582276994970254</v>
      </c>
      <c r="DE32" s="683"/>
      <c r="DF32" s="690"/>
    </row>
    <row r="33" spans="1:110" s="53" customFormat="1" ht="20.100000000000001" customHeight="1">
      <c r="A33" s="47" t="s">
        <v>14</v>
      </c>
      <c r="B33" s="46">
        <v>15361824</v>
      </c>
      <c r="C33" s="45">
        <v>12558054</v>
      </c>
      <c r="D33" s="23">
        <v>-0.18251543566701456</v>
      </c>
      <c r="E33" s="45">
        <v>410844452</v>
      </c>
      <c r="F33" s="23">
        <v>31.715614377832743</v>
      </c>
      <c r="G33" s="45">
        <v>1399993925</v>
      </c>
      <c r="H33" s="23">
        <v>2.4076009014720734</v>
      </c>
      <c r="I33" s="52">
        <v>1838758255</v>
      </c>
      <c r="J33" s="45">
        <v>0</v>
      </c>
      <c r="K33" s="31">
        <v>-1</v>
      </c>
      <c r="L33" s="55">
        <v>-1</v>
      </c>
      <c r="M33" s="45">
        <v>30468084</v>
      </c>
      <c r="N33" s="31" t="s">
        <v>3</v>
      </c>
      <c r="O33" s="32">
        <v>1.4261787694176182</v>
      </c>
      <c r="P33" s="45">
        <v>0</v>
      </c>
      <c r="Q33" s="59">
        <v>-1</v>
      </c>
      <c r="R33" s="55">
        <v>-1</v>
      </c>
      <c r="S33" s="45">
        <v>100000000</v>
      </c>
      <c r="T33" s="31" t="s">
        <v>3</v>
      </c>
      <c r="U33" s="30">
        <v>-0.92857111862110397</v>
      </c>
      <c r="V33" s="51">
        <v>130468084</v>
      </c>
      <c r="W33" s="31">
        <v>-0.9290455481870834</v>
      </c>
      <c r="X33" s="45">
        <v>40349894</v>
      </c>
      <c r="Y33" s="31">
        <v>-0.59650106000000003</v>
      </c>
      <c r="Z33" s="55" t="s">
        <v>3</v>
      </c>
      <c r="AA33" s="45">
        <v>87443574</v>
      </c>
      <c r="AB33" s="31">
        <v>1.1671326819346786</v>
      </c>
      <c r="AC33" s="32">
        <v>1.8700056754471333</v>
      </c>
      <c r="AD33" s="45">
        <v>-64275343</v>
      </c>
      <c r="AE33" s="59">
        <v>-1.7350493588013682</v>
      </c>
      <c r="AF33" s="55" t="s">
        <v>3</v>
      </c>
      <c r="AG33" s="45">
        <v>455972120</v>
      </c>
      <c r="AH33" s="31">
        <v>-8.0940441344669303</v>
      </c>
      <c r="AI33" s="30">
        <v>3.5597212000000003</v>
      </c>
      <c r="AJ33" s="51">
        <v>519490245</v>
      </c>
      <c r="AK33" s="33">
        <v>2.9817419638047262</v>
      </c>
      <c r="AL33" s="45">
        <v>65728019</v>
      </c>
      <c r="AM33" s="31">
        <v>-0.85585079412311438</v>
      </c>
      <c r="AN33" s="55">
        <v>0.62895146639046939</v>
      </c>
      <c r="AO33" s="45">
        <v>117660843</v>
      </c>
      <c r="AP33" s="31">
        <v>0.79011698192212365</v>
      </c>
      <c r="AQ33" s="32">
        <v>0.3455630598996331</v>
      </c>
      <c r="AR33" s="45">
        <v>171464301</v>
      </c>
      <c r="AS33" s="59">
        <v>0.45727581605037448</v>
      </c>
      <c r="AT33" s="55">
        <v>-3.6676528353959932</v>
      </c>
      <c r="AU33" s="45">
        <v>113713471</v>
      </c>
      <c r="AV33" s="31">
        <v>-0.33680964295885707</v>
      </c>
      <c r="AW33" s="30">
        <v>-0.75061310546793958</v>
      </c>
      <c r="AX33" s="51">
        <v>468566634</v>
      </c>
      <c r="AY33" s="33">
        <v>-9.8026115966816652E-2</v>
      </c>
      <c r="AZ33" s="45">
        <v>1671679295</v>
      </c>
      <c r="BA33" s="31">
        <v>13.700802642810894</v>
      </c>
      <c r="BB33" s="32">
        <v>24.433282798314671</v>
      </c>
      <c r="BC33" s="45">
        <v>-1232715259</v>
      </c>
      <c r="BD33" s="31">
        <v>-1.7374113340322253</v>
      </c>
      <c r="BE33" s="32">
        <v>-11.476852175876388</v>
      </c>
      <c r="BF33" s="45">
        <v>469821705</v>
      </c>
      <c r="BG33" s="59">
        <v>-1.3811275163261365</v>
      </c>
      <c r="BH33" s="55">
        <v>1.7400555232776997</v>
      </c>
      <c r="BI33" s="45">
        <v>-261275552</v>
      </c>
      <c r="BJ33" s="31">
        <v>-1.5561163931325821</v>
      </c>
      <c r="BK33" s="30">
        <v>-3.2976657884271248</v>
      </c>
      <c r="BL33" s="50">
        <v>647510189</v>
      </c>
      <c r="BM33" s="13">
        <v>0.38189564090899397</v>
      </c>
      <c r="BN33" s="45">
        <v>467415855</v>
      </c>
      <c r="BO33" s="11">
        <v>-2.7889766241887033</v>
      </c>
      <c r="BP33" s="17">
        <v>-0.72039143130022443</v>
      </c>
      <c r="BQ33" s="50">
        <v>38640216</v>
      </c>
      <c r="BR33" s="11">
        <v>-0.91733225224035242</v>
      </c>
      <c r="BS33" s="13">
        <v>-1.0313456134479471</v>
      </c>
      <c r="BT33" s="50">
        <v>475862232</v>
      </c>
      <c r="BU33" s="11">
        <v>11.315206312511297</v>
      </c>
      <c r="BV33" s="13">
        <v>1.2857062446699929E-2</v>
      </c>
      <c r="BW33" s="49">
        <v>248418625</v>
      </c>
      <c r="BX33" s="11">
        <v>-0.47796103936233381</v>
      </c>
      <c r="BY33" s="13">
        <v>-1.9507916951984852</v>
      </c>
      <c r="BZ33" s="39">
        <v>1230336928</v>
      </c>
      <c r="CA33" s="13">
        <v>0.90010435187144222</v>
      </c>
      <c r="CB33" s="50">
        <v>300207502</v>
      </c>
      <c r="CC33" s="11">
        <v>0.20847421162563795</v>
      </c>
      <c r="CD33" s="13">
        <v>-0.35772931365368421</v>
      </c>
      <c r="CE33" s="50">
        <v>1301141844</v>
      </c>
      <c r="CF33" s="11">
        <v>3.3341416697841213</v>
      </c>
      <c r="CG33" s="13">
        <v>32.673254932115285</v>
      </c>
      <c r="CH33" s="50">
        <v>432677001</v>
      </c>
      <c r="CI33" s="11">
        <v>-0.66746361820948397</v>
      </c>
      <c r="CJ33" s="13">
        <v>-9.0751541299037175E-2</v>
      </c>
      <c r="CK33" s="50">
        <v>-799595120</v>
      </c>
      <c r="CL33" s="552">
        <v>-2.8480185407405099</v>
      </c>
      <c r="CM33" s="553">
        <v>-4.2187406238159477</v>
      </c>
      <c r="CN33" s="550">
        <v>1234431227</v>
      </c>
      <c r="CO33" s="13">
        <v>3.3277868093055663E-3</v>
      </c>
      <c r="CP33" s="50">
        <v>133843647</v>
      </c>
      <c r="CQ33" s="552">
        <v>-1.1673892744618051</v>
      </c>
      <c r="CR33" s="13">
        <v>-0.55416288364439348</v>
      </c>
      <c r="CS33" s="50">
        <v>171866512</v>
      </c>
      <c r="CT33" s="552">
        <v>0.28408419713787381</v>
      </c>
      <c r="CU33" s="13">
        <v>-0.8679110100159072</v>
      </c>
      <c r="CV33" s="50">
        <v>249992033</v>
      </c>
      <c r="CW33" s="13">
        <v>0.45457093467981702</v>
      </c>
      <c r="CX33" s="697">
        <v>-0.42222019561423374</v>
      </c>
      <c r="CY33" s="48">
        <v>374154583</v>
      </c>
      <c r="CZ33" s="13">
        <v>0.49666602775297242</v>
      </c>
      <c r="DA33" s="684">
        <v>-1.4679300481473674</v>
      </c>
      <c r="DB33" s="550">
        <v>929856775</v>
      </c>
      <c r="DC33" s="527">
        <v>-0.24673262093360837</v>
      </c>
      <c r="DE33" s="683"/>
      <c r="DF33" s="690"/>
    </row>
    <row r="34" spans="1:110" s="53" customFormat="1" ht="20.100000000000001" customHeight="1">
      <c r="A34" s="47" t="s">
        <v>13</v>
      </c>
      <c r="B34" s="46">
        <v>135286309</v>
      </c>
      <c r="C34" s="45">
        <v>1285113</v>
      </c>
      <c r="D34" s="23">
        <v>-0.99050079043844708</v>
      </c>
      <c r="E34" s="42">
        <v>152207348</v>
      </c>
      <c r="F34" s="23">
        <v>117.43888280641468</v>
      </c>
      <c r="G34" s="42">
        <v>1511583279</v>
      </c>
      <c r="H34" s="23">
        <v>8.9310795363177871</v>
      </c>
      <c r="I34" s="44">
        <v>1800362049</v>
      </c>
      <c r="J34" s="42">
        <v>209737265</v>
      </c>
      <c r="K34" s="31">
        <v>-0.86124663595197126</v>
      </c>
      <c r="L34" s="55">
        <v>0.55032143718253113</v>
      </c>
      <c r="M34" s="42">
        <v>84561870</v>
      </c>
      <c r="N34" s="31">
        <v>-0.59682000239680821</v>
      </c>
      <c r="O34" s="32">
        <v>64.801116322066619</v>
      </c>
      <c r="P34" s="42">
        <v>116828315</v>
      </c>
      <c r="Q34" s="59">
        <v>0.38157203713683252</v>
      </c>
      <c r="R34" s="55">
        <v>-0.23243971769352423</v>
      </c>
      <c r="S34" s="42">
        <v>199733040</v>
      </c>
      <c r="T34" s="31">
        <v>0.70962869746088519</v>
      </c>
      <c r="U34" s="30">
        <v>-0.86786501096245594</v>
      </c>
      <c r="V34" s="43">
        <v>610860490</v>
      </c>
      <c r="W34" s="31">
        <v>-0.66070130708470631</v>
      </c>
      <c r="X34" s="42">
        <v>129098913</v>
      </c>
      <c r="Y34" s="31">
        <v>-0.3536426772455874</v>
      </c>
      <c r="Z34" s="55">
        <v>-0.38447317409235793</v>
      </c>
      <c r="AA34" s="42">
        <v>62665493</v>
      </c>
      <c r="AB34" s="31">
        <v>-0.51459317864279774</v>
      </c>
      <c r="AC34" s="32">
        <v>-0.25893912942086073</v>
      </c>
      <c r="AD34" s="42">
        <v>50188716</v>
      </c>
      <c r="AE34" s="59">
        <v>-0.19910123423109427</v>
      </c>
      <c r="AF34" s="55">
        <v>-0.57040623242747279</v>
      </c>
      <c r="AG34" s="42">
        <v>306945292</v>
      </c>
      <c r="AH34" s="31">
        <v>5.1158227678109958</v>
      </c>
      <c r="AI34" s="30">
        <v>0.53677775094195734</v>
      </c>
      <c r="AJ34" s="43">
        <v>548898414</v>
      </c>
      <c r="AK34" s="33">
        <v>-0.10143408685672239</v>
      </c>
      <c r="AL34" s="42">
        <v>219744240</v>
      </c>
      <c r="AM34" s="31">
        <v>-0.28409314061086821</v>
      </c>
      <c r="AN34" s="55">
        <v>0.70213857648824662</v>
      </c>
      <c r="AO34" s="42">
        <v>151345854</v>
      </c>
      <c r="AP34" s="31">
        <v>-0.31126361264349867</v>
      </c>
      <c r="AQ34" s="32">
        <v>1.4151386473573262</v>
      </c>
      <c r="AR34" s="42">
        <v>120814521</v>
      </c>
      <c r="AS34" s="59">
        <v>-0.20173220602395892</v>
      </c>
      <c r="AT34" s="55">
        <v>1.4072048585582464</v>
      </c>
      <c r="AU34" s="42">
        <v>374642487</v>
      </c>
      <c r="AV34" s="31">
        <v>2.100972332622169</v>
      </c>
      <c r="AW34" s="30">
        <v>0.22055133851018627</v>
      </c>
      <c r="AX34" s="43">
        <v>866547102</v>
      </c>
      <c r="AY34" s="33">
        <v>0.57870214214173332</v>
      </c>
      <c r="AZ34" s="42">
        <v>257702623</v>
      </c>
      <c r="BA34" s="31">
        <v>-0.31213721896950786</v>
      </c>
      <c r="BB34" s="32">
        <v>0.17273892139334346</v>
      </c>
      <c r="BC34" s="42">
        <v>166289537</v>
      </c>
      <c r="BD34" s="31">
        <v>-0.35472314924788328</v>
      </c>
      <c r="BE34" s="32">
        <v>9.8738634756390484E-2</v>
      </c>
      <c r="BF34" s="42">
        <v>166952449</v>
      </c>
      <c r="BG34" s="59">
        <v>3.9864925476340574E-3</v>
      </c>
      <c r="BH34" s="55">
        <v>0.38189058416247823</v>
      </c>
      <c r="BI34" s="42">
        <v>4308042192</v>
      </c>
      <c r="BJ34" s="31">
        <v>24.804007175719835</v>
      </c>
      <c r="BK34" s="30">
        <v>10.499075362480177</v>
      </c>
      <c r="BL34" s="41">
        <v>4898986801</v>
      </c>
      <c r="BM34" s="13">
        <v>4.6534570246592324</v>
      </c>
      <c r="BN34" s="42">
        <v>259597235</v>
      </c>
      <c r="BO34" s="11">
        <v>-0.93974125056572799</v>
      </c>
      <c r="BP34" s="17">
        <v>7.3519313771206463E-3</v>
      </c>
      <c r="BQ34" s="41">
        <v>1780013260</v>
      </c>
      <c r="BR34" s="11">
        <v>5.8568267300689856</v>
      </c>
      <c r="BS34" s="13">
        <v>9.7043010168462978</v>
      </c>
      <c r="BT34" s="41">
        <v>364815861</v>
      </c>
      <c r="BU34" s="11">
        <v>-0.79504879587245325</v>
      </c>
      <c r="BV34" s="13">
        <v>1.1851483053117717</v>
      </c>
      <c r="BW34" s="40">
        <v>1999451226</v>
      </c>
      <c r="BX34" s="11">
        <v>4.48071353180557</v>
      </c>
      <c r="BY34" s="13">
        <v>-0.53587937701423516</v>
      </c>
      <c r="BZ34" s="39">
        <v>4403877582</v>
      </c>
      <c r="CA34" s="13">
        <v>-0.10106359521093966</v>
      </c>
      <c r="CB34" s="41">
        <v>245769485</v>
      </c>
      <c r="CC34" s="11">
        <v>-0.87708153026984614</v>
      </c>
      <c r="CD34" s="13">
        <v>-5.3266168262539493E-2</v>
      </c>
      <c r="CE34" s="41">
        <v>607988788</v>
      </c>
      <c r="CF34" s="11">
        <v>1.4738172356914041</v>
      </c>
      <c r="CG34" s="13">
        <v>-0.65843580962986759</v>
      </c>
      <c r="CH34" s="41">
        <v>753057560</v>
      </c>
      <c r="CI34" s="11">
        <v>0.238604354000028</v>
      </c>
      <c r="CJ34" s="13">
        <v>1.0642127728103357</v>
      </c>
      <c r="CK34" s="41">
        <v>4252303181</v>
      </c>
      <c r="CL34" s="552">
        <v>4.6467173385790055</v>
      </c>
      <c r="CM34" s="553">
        <v>1.1267351389745777</v>
      </c>
      <c r="CN34" s="550">
        <v>5859119014</v>
      </c>
      <c r="CO34" s="13">
        <v>0.33044547785524703</v>
      </c>
      <c r="CP34" s="41">
        <v>398753055</v>
      </c>
      <c r="CQ34" s="552">
        <v>-0.90622656992528305</v>
      </c>
      <c r="CR34" s="13">
        <v>0.62246771603887274</v>
      </c>
      <c r="CS34" s="41">
        <v>181558603</v>
      </c>
      <c r="CT34" s="552">
        <v>-0.54468410781203924</v>
      </c>
      <c r="CU34" s="13">
        <v>-0.70137836982612245</v>
      </c>
      <c r="CV34" s="41">
        <v>465610198</v>
      </c>
      <c r="CW34" s="13">
        <v>1.5645174081891344</v>
      </c>
      <c r="CX34" s="697">
        <v>-0.38170702648546551</v>
      </c>
      <c r="CY34" s="38">
        <v>6949522770</v>
      </c>
      <c r="CZ34" s="13">
        <v>13.925624051730928</v>
      </c>
      <c r="DA34" s="684">
        <v>0.6342961623836294</v>
      </c>
      <c r="DB34" s="695">
        <v>7995444626</v>
      </c>
      <c r="DC34" s="527">
        <v>0.36461550053777425</v>
      </c>
      <c r="DE34" s="683"/>
      <c r="DF34" s="690"/>
    </row>
    <row r="35" spans="1:110" s="53" customFormat="1" ht="20.100000000000001" customHeight="1">
      <c r="A35" s="37" t="s">
        <v>12</v>
      </c>
      <c r="B35" s="36">
        <v>3534383907</v>
      </c>
      <c r="C35" s="29">
        <v>3951497350</v>
      </c>
      <c r="D35" s="23">
        <v>0.11801588451494727</v>
      </c>
      <c r="E35" s="29">
        <v>2973811682</v>
      </c>
      <c r="F35" s="23">
        <v>-0.24742156742177746</v>
      </c>
      <c r="G35" s="29">
        <v>2377499407</v>
      </c>
      <c r="H35" s="23">
        <v>-0.20052119594841245</v>
      </c>
      <c r="I35" s="35">
        <v>12837192346</v>
      </c>
      <c r="J35" s="29">
        <v>4645723579</v>
      </c>
      <c r="K35" s="31">
        <v>0.95403774458228496</v>
      </c>
      <c r="L35" s="55">
        <v>0.31443660373140103</v>
      </c>
      <c r="M35" s="29">
        <v>4273646872</v>
      </c>
      <c r="N35" s="31">
        <v>-8.0090151872550752E-2</v>
      </c>
      <c r="O35" s="32">
        <v>8.1525936490884909E-2</v>
      </c>
      <c r="P35" s="29">
        <v>4849638905</v>
      </c>
      <c r="Q35" s="59">
        <v>0.13477763845529078</v>
      </c>
      <c r="R35" s="55">
        <v>0.63078211520725347</v>
      </c>
      <c r="S35" s="29">
        <v>4297443448</v>
      </c>
      <c r="T35" s="31">
        <v>-0.11386321081156869</v>
      </c>
      <c r="U35" s="30">
        <v>0.80754764242933841</v>
      </c>
      <c r="V35" s="34">
        <v>18066452804</v>
      </c>
      <c r="W35" s="31">
        <v>0.40735234910065121</v>
      </c>
      <c r="X35" s="29">
        <v>7040521881</v>
      </c>
      <c r="Y35" s="31">
        <v>0.63830471911773712</v>
      </c>
      <c r="Z35" s="55">
        <v>0.51548445818541033</v>
      </c>
      <c r="AA35" s="29">
        <v>5492631505</v>
      </c>
      <c r="AB35" s="31">
        <v>-0.21985449405068047</v>
      </c>
      <c r="AC35" s="32">
        <v>0.28523288645735345</v>
      </c>
      <c r="AD35" s="29">
        <v>8291928109</v>
      </c>
      <c r="AE35" s="59">
        <v>0.50964580482993815</v>
      </c>
      <c r="AF35" s="55">
        <v>0.70980319801768821</v>
      </c>
      <c r="AG35" s="29">
        <v>5766976881</v>
      </c>
      <c r="AH35" s="31">
        <v>-0.30450712968186922</v>
      </c>
      <c r="AI35" s="30">
        <v>0.3419552696345336</v>
      </c>
      <c r="AJ35" s="34">
        <v>26592058376</v>
      </c>
      <c r="AK35" s="33">
        <v>0.47190257348760745</v>
      </c>
      <c r="AL35" s="29">
        <v>9739784605</v>
      </c>
      <c r="AM35" s="31">
        <v>0.68888913654030648</v>
      </c>
      <c r="AN35" s="55">
        <v>0.38338957958278663</v>
      </c>
      <c r="AO35" s="29">
        <v>13455679928</v>
      </c>
      <c r="AP35" s="31">
        <v>0.38151719711464804</v>
      </c>
      <c r="AQ35" s="32">
        <v>1.4497692801257744</v>
      </c>
      <c r="AR35" s="29">
        <v>11797178204</v>
      </c>
      <c r="AS35" s="59">
        <v>-0.12325662715481323</v>
      </c>
      <c r="AT35" s="55">
        <v>0.42273040105056214</v>
      </c>
      <c r="AU35" s="29">
        <v>6945290890</v>
      </c>
      <c r="AV35" s="31">
        <v>-0.41127524142636918</v>
      </c>
      <c r="AW35" s="30">
        <v>0.20432091775538375</v>
      </c>
      <c r="AX35" s="34">
        <v>41937933627</v>
      </c>
      <c r="AY35" s="33">
        <v>0.5770848963256654</v>
      </c>
      <c r="AZ35" s="29">
        <v>6981147158</v>
      </c>
      <c r="BA35" s="31">
        <v>5.1626733232479479E-3</v>
      </c>
      <c r="BB35" s="32">
        <v>-0.28323392753304116</v>
      </c>
      <c r="BC35" s="29">
        <v>12680166954</v>
      </c>
      <c r="BD35" s="31">
        <v>0.81634431519886319</v>
      </c>
      <c r="BE35" s="32">
        <v>-5.7634618105490955E-2</v>
      </c>
      <c r="BF35" s="29">
        <v>13969178971</v>
      </c>
      <c r="BG35" s="59">
        <v>0.101655760659632</v>
      </c>
      <c r="BH35" s="55">
        <v>0.18411188925361421</v>
      </c>
      <c r="BI35" s="29">
        <v>13904529083</v>
      </c>
      <c r="BJ35" s="31">
        <v>-4.6280377776112269E-3</v>
      </c>
      <c r="BK35" s="30">
        <v>1.0020081668602363</v>
      </c>
      <c r="BL35" s="28">
        <v>47535022166</v>
      </c>
      <c r="BM35" s="13">
        <v>0.13346123795180387</v>
      </c>
      <c r="BN35" s="28">
        <v>20038689006</v>
      </c>
      <c r="BO35" s="11">
        <v>0.44116272377032639</v>
      </c>
      <c r="BP35" s="17">
        <v>1.8704006021469977</v>
      </c>
      <c r="BQ35" s="28">
        <v>20731809089</v>
      </c>
      <c r="BR35" s="11">
        <v>3.4589093268150739E-2</v>
      </c>
      <c r="BS35" s="13">
        <v>0.6349791894861514</v>
      </c>
      <c r="BT35" s="28">
        <v>25213480121</v>
      </c>
      <c r="BU35" s="11">
        <v>0.21617365917082032</v>
      </c>
      <c r="BV35" s="13">
        <v>0.80493643709076657</v>
      </c>
      <c r="BW35" s="15">
        <v>23079361209</v>
      </c>
      <c r="BX35" s="11">
        <v>-8.464198126392386E-2</v>
      </c>
      <c r="BY35" s="13">
        <v>0.65984486574359158</v>
      </c>
      <c r="BZ35" s="27">
        <v>89063339425</v>
      </c>
      <c r="CA35" s="13">
        <v>0.87363622370841409</v>
      </c>
      <c r="CB35" s="28">
        <v>24125454245</v>
      </c>
      <c r="CC35" s="11">
        <v>4.5325909436005896E-2</v>
      </c>
      <c r="CD35" s="13">
        <v>0.20394374291533435</v>
      </c>
      <c r="CE35" s="28">
        <v>23368564863</v>
      </c>
      <c r="CF35" s="11">
        <v>-3.1373062422518583E-2</v>
      </c>
      <c r="CG35" s="13">
        <v>0.12718406592886411</v>
      </c>
      <c r="CH35" s="28">
        <v>22592246266</v>
      </c>
      <c r="CI35" s="11">
        <v>-3.3220636421244842E-2</v>
      </c>
      <c r="CJ35" s="13">
        <v>-0.10396160476144689</v>
      </c>
      <c r="CK35" s="28">
        <v>12486918765</v>
      </c>
      <c r="CL35" s="552">
        <v>-0.4472918443797208</v>
      </c>
      <c r="CM35" s="553">
        <v>-0.45895734929913845</v>
      </c>
      <c r="CN35" s="548">
        <v>82573184139</v>
      </c>
      <c r="CO35" s="13">
        <v>-7.2871232180389378E-2</v>
      </c>
      <c r="CP35" s="28">
        <v>21752900593</v>
      </c>
      <c r="CQ35" s="552">
        <v>0.74205510601798164</v>
      </c>
      <c r="CR35" s="13">
        <v>-9.8342341159927016E-2</v>
      </c>
      <c r="CS35" s="28">
        <v>27238019195</v>
      </c>
      <c r="CT35" s="552">
        <v>0.252155733372178</v>
      </c>
      <c r="CU35" s="13">
        <v>0.1655837384402925</v>
      </c>
      <c r="CV35" s="28">
        <v>24660660656</v>
      </c>
      <c r="CW35" s="13">
        <v>-9.4623567174558665E-2</v>
      </c>
      <c r="CX35" s="697">
        <v>9.1554171535074058E-2</v>
      </c>
      <c r="CY35" s="26">
        <v>22422265082</v>
      </c>
      <c r="CZ35" s="13">
        <v>-9.0767867301859706E-2</v>
      </c>
      <c r="DA35" s="684">
        <v>0.79566036297506093</v>
      </c>
      <c r="DB35" s="548">
        <v>96073845526</v>
      </c>
      <c r="DC35" s="527">
        <v>0.16349934337367422</v>
      </c>
      <c r="DE35" s="683"/>
      <c r="DF35" s="690"/>
    </row>
    <row r="36" spans="1:110" s="53" customFormat="1" ht="20.100000000000001" customHeight="1">
      <c r="A36" s="47" t="s">
        <v>11</v>
      </c>
      <c r="B36" s="46">
        <v>456336733</v>
      </c>
      <c r="C36" s="45">
        <v>797664202</v>
      </c>
      <c r="D36" s="23">
        <v>0.74797281112147518</v>
      </c>
      <c r="E36" s="45">
        <v>436680857</v>
      </c>
      <c r="F36" s="23">
        <v>-0.45255051448328631</v>
      </c>
      <c r="G36" s="45">
        <v>1098126094</v>
      </c>
      <c r="H36" s="23">
        <v>1.5147108612549052</v>
      </c>
      <c r="I36" s="52">
        <v>2788807886</v>
      </c>
      <c r="J36" s="45">
        <v>1032888592</v>
      </c>
      <c r="K36" s="31">
        <v>-5.9408024594304942E-2</v>
      </c>
      <c r="L36" s="55">
        <v>1.2634351287254364</v>
      </c>
      <c r="M36" s="45">
        <v>938017662</v>
      </c>
      <c r="N36" s="31">
        <v>-9.1850109232303301E-2</v>
      </c>
      <c r="O36" s="32">
        <v>0.17595557083806557</v>
      </c>
      <c r="P36" s="45">
        <v>1041865167</v>
      </c>
      <c r="Q36" s="59">
        <v>0.11070954120264731</v>
      </c>
      <c r="R36" s="55">
        <v>1.3858732305272543</v>
      </c>
      <c r="S36" s="45">
        <v>394484317</v>
      </c>
      <c r="T36" s="31">
        <v>-0.62136720806599344</v>
      </c>
      <c r="U36" s="30">
        <v>-0.64076592009296163</v>
      </c>
      <c r="V36" s="51">
        <v>3407255738</v>
      </c>
      <c r="W36" s="31">
        <v>0.22176065088766039</v>
      </c>
      <c r="X36" s="45">
        <v>1299051703</v>
      </c>
      <c r="Y36" s="31">
        <v>2.2930376367788532</v>
      </c>
      <c r="Z36" s="55">
        <v>0.25768811182687545</v>
      </c>
      <c r="AA36" s="45">
        <v>877718422</v>
      </c>
      <c r="AB36" s="31">
        <v>-0.32433911600822563</v>
      </c>
      <c r="AC36" s="32">
        <v>-6.4283693626229432E-2</v>
      </c>
      <c r="AD36" s="45">
        <v>1680193218</v>
      </c>
      <c r="AE36" s="59">
        <v>0.91427361655626727</v>
      </c>
      <c r="AF36" s="55">
        <v>0.61267817681057002</v>
      </c>
      <c r="AG36" s="45">
        <v>1400414553</v>
      </c>
      <c r="AH36" s="31">
        <v>-0.16651576854537686</v>
      </c>
      <c r="AI36" s="30">
        <v>2.5499879023074064</v>
      </c>
      <c r="AJ36" s="51">
        <v>5257377896</v>
      </c>
      <c r="AK36" s="33">
        <v>0.54299480293369151</v>
      </c>
      <c r="AL36" s="45">
        <v>1956454558</v>
      </c>
      <c r="AM36" s="31">
        <v>0.39705386080774319</v>
      </c>
      <c r="AN36" s="55">
        <v>0.50606365665185526</v>
      </c>
      <c r="AO36" s="45">
        <v>3341468326</v>
      </c>
      <c r="AP36" s="31">
        <v>0.70792023373946411</v>
      </c>
      <c r="AQ36" s="32">
        <v>2.8069934984228917</v>
      </c>
      <c r="AR36" s="45">
        <v>2724655219</v>
      </c>
      <c r="AS36" s="59">
        <v>-0.18459343223473668</v>
      </c>
      <c r="AT36" s="55">
        <v>0.62163207767453321</v>
      </c>
      <c r="AU36" s="45">
        <v>-245030297</v>
      </c>
      <c r="AV36" s="31">
        <v>-1.0899307535468399</v>
      </c>
      <c r="AW36" s="30">
        <v>-1.1749698305227481</v>
      </c>
      <c r="AX36" s="51">
        <v>7777547806</v>
      </c>
      <c r="AY36" s="33">
        <v>0.47935871452524559</v>
      </c>
      <c r="AZ36" s="45">
        <v>1412246397</v>
      </c>
      <c r="BA36" s="31">
        <v>-6.763558279489005</v>
      </c>
      <c r="BB36" s="32">
        <v>-0.27816038904390439</v>
      </c>
      <c r="BC36" s="45">
        <v>1675513882</v>
      </c>
      <c r="BD36" s="31">
        <v>0.18641752994325395</v>
      </c>
      <c r="BE36" s="32">
        <v>-0.49856957524845918</v>
      </c>
      <c r="BF36" s="45">
        <v>2836784440</v>
      </c>
      <c r="BG36" s="59">
        <v>0.69308322090046404</v>
      </c>
      <c r="BH36" s="55">
        <v>4.1153544939588116E-2</v>
      </c>
      <c r="BI36" s="45">
        <v>3759264836</v>
      </c>
      <c r="BJ36" s="31">
        <v>0.32518522838485397</v>
      </c>
      <c r="BK36" s="30">
        <v>-16.342040890559751</v>
      </c>
      <c r="BL36" s="50">
        <v>9683809555</v>
      </c>
      <c r="BM36" s="13">
        <v>0.24509804330992502</v>
      </c>
      <c r="BN36" s="45">
        <v>4546570562</v>
      </c>
      <c r="BO36" s="11">
        <v>0.20943076913881997</v>
      </c>
      <c r="BP36" s="17">
        <v>2.2193890327199042</v>
      </c>
      <c r="BQ36" s="50">
        <v>1844107915</v>
      </c>
      <c r="BR36" s="11">
        <v>-0.59439584410875357</v>
      </c>
      <c r="BS36" s="13">
        <v>0.10062228359382819</v>
      </c>
      <c r="BT36" s="50">
        <v>5472034473</v>
      </c>
      <c r="BU36" s="11">
        <v>1.9673070802909058</v>
      </c>
      <c r="BV36" s="13">
        <v>0.92895674265613226</v>
      </c>
      <c r="BW36" s="49">
        <v>6262534882</v>
      </c>
      <c r="BX36" s="11">
        <v>0.1444618839483689</v>
      </c>
      <c r="BY36" s="13">
        <v>0.66589350716337781</v>
      </c>
      <c r="BZ36" s="39">
        <v>18125247832</v>
      </c>
      <c r="CA36" s="13">
        <v>0.87170634955759407</v>
      </c>
      <c r="CB36" s="50">
        <v>4543213432</v>
      </c>
      <c r="CC36" s="11">
        <v>-0.27454081811851216</v>
      </c>
      <c r="CD36" s="13">
        <v>-7.3838730846031986E-4</v>
      </c>
      <c r="CE36" s="50">
        <v>3628163740</v>
      </c>
      <c r="CF36" s="11">
        <v>-0.20141023654201951</v>
      </c>
      <c r="CG36" s="13">
        <v>0.96743569640825489</v>
      </c>
      <c r="CH36" s="50">
        <v>5542552864</v>
      </c>
      <c r="CI36" s="11">
        <v>0.52764683768103593</v>
      </c>
      <c r="CJ36" s="13">
        <v>1.2887051671174765E-2</v>
      </c>
      <c r="CK36" s="50">
        <v>9346197878</v>
      </c>
      <c r="CL36" s="552">
        <v>0.68626228875604278</v>
      </c>
      <c r="CM36" s="553">
        <v>0.49239853415638035</v>
      </c>
      <c r="CN36" s="550">
        <v>23060127914</v>
      </c>
      <c r="CO36" s="13">
        <v>0.27226552308363483</v>
      </c>
      <c r="CP36" s="50">
        <v>5143609539</v>
      </c>
      <c r="CQ36" s="552">
        <v>-0.4496575392323402</v>
      </c>
      <c r="CR36" s="13">
        <v>0.13215230056574634</v>
      </c>
      <c r="CS36" s="50">
        <v>4610965390</v>
      </c>
      <c r="CT36" s="552">
        <v>-0.10355454568652089</v>
      </c>
      <c r="CU36" s="13">
        <v>0.27088128332377859</v>
      </c>
      <c r="CV36" s="50">
        <v>5358532001</v>
      </c>
      <c r="CW36" s="13">
        <v>0.16212800309047637</v>
      </c>
      <c r="CX36" s="697">
        <v>-3.3201462848510221E-2</v>
      </c>
      <c r="CY36" s="48">
        <v>6336942915</v>
      </c>
      <c r="CZ36" s="13">
        <v>0.18258935727497949</v>
      </c>
      <c r="DA36" s="684">
        <v>-0.32197638037211695</v>
      </c>
      <c r="DB36" s="550">
        <v>21450049845</v>
      </c>
      <c r="DC36" s="527">
        <v>-6.9820864611184863E-2</v>
      </c>
      <c r="DE36" s="683"/>
      <c r="DF36" s="690"/>
    </row>
    <row r="37" spans="1:110" s="53" customFormat="1" ht="20.100000000000001" customHeight="1">
      <c r="A37" s="37" t="s">
        <v>10</v>
      </c>
      <c r="B37" s="36">
        <v>3078047174</v>
      </c>
      <c r="C37" s="29">
        <v>3153833148</v>
      </c>
      <c r="D37" s="23">
        <v>2.4621446558765525E-2</v>
      </c>
      <c r="E37" s="29">
        <v>2537130825</v>
      </c>
      <c r="F37" s="23">
        <v>-0.19554056732236491</v>
      </c>
      <c r="G37" s="29">
        <v>1279373313</v>
      </c>
      <c r="H37" s="23">
        <v>-0.49574010910533162</v>
      </c>
      <c r="I37" s="29">
        <v>10048384460</v>
      </c>
      <c r="J37" s="29">
        <v>3612834987</v>
      </c>
      <c r="K37" s="31">
        <v>1.823909917683268</v>
      </c>
      <c r="L37" s="55">
        <v>0.17374256558421419</v>
      </c>
      <c r="M37" s="29">
        <v>3335629210</v>
      </c>
      <c r="N37" s="31">
        <v>-7.6728048194136922E-2</v>
      </c>
      <c r="O37" s="32">
        <v>5.764289151291524E-2</v>
      </c>
      <c r="P37" s="29">
        <v>3807773738</v>
      </c>
      <c r="Q37" s="59">
        <v>0.14154586684411474</v>
      </c>
      <c r="R37" s="55">
        <v>0.50081883853979026</v>
      </c>
      <c r="S37" s="29">
        <v>3902959131</v>
      </c>
      <c r="T37" s="31">
        <v>2.4997649427036306E-2</v>
      </c>
      <c r="U37" s="30">
        <v>2.0506804318498397</v>
      </c>
      <c r="V37" s="29">
        <v>14659197066</v>
      </c>
      <c r="W37" s="31">
        <v>0.4588610860138207</v>
      </c>
      <c r="X37" s="29">
        <v>5741470178</v>
      </c>
      <c r="Y37" s="31">
        <v>0.4710556747564365</v>
      </c>
      <c r="Z37" s="55">
        <v>0.58918694007875549</v>
      </c>
      <c r="AA37" s="29">
        <v>4614913083</v>
      </c>
      <c r="AB37" s="31">
        <v>-0.19621404624145034</v>
      </c>
      <c r="AC37" s="32">
        <v>0.38352100682077905</v>
      </c>
      <c r="AD37" s="29">
        <v>6611734891</v>
      </c>
      <c r="AE37" s="59">
        <v>0.43268893088273153</v>
      </c>
      <c r="AF37" s="55">
        <v>0.73637809017317202</v>
      </c>
      <c r="AG37" s="29">
        <v>4366562328</v>
      </c>
      <c r="AH37" s="31">
        <v>-0.33957389399507909</v>
      </c>
      <c r="AI37" s="30">
        <v>0.11878248821970572</v>
      </c>
      <c r="AJ37" s="29">
        <v>21334680480</v>
      </c>
      <c r="AK37" s="33">
        <v>0.45537851656847361</v>
      </c>
      <c r="AL37" s="29">
        <v>7783330047</v>
      </c>
      <c r="AM37" s="31">
        <v>0.78248458680881106</v>
      </c>
      <c r="AN37" s="55">
        <v>0.35563362792058717</v>
      </c>
      <c r="AO37" s="29">
        <v>10114211602</v>
      </c>
      <c r="AP37" s="31">
        <v>0.29947099004216238</v>
      </c>
      <c r="AQ37" s="32">
        <v>1.1916364230689021</v>
      </c>
      <c r="AR37" s="29">
        <v>9072522985</v>
      </c>
      <c r="AS37" s="59">
        <v>-0.10299256709183491</v>
      </c>
      <c r="AT37" s="55">
        <v>0.37218493097018523</v>
      </c>
      <c r="AU37" s="29">
        <v>7190321187</v>
      </c>
      <c r="AV37" s="31">
        <v>-0.20746178335529453</v>
      </c>
      <c r="AW37" s="30">
        <v>0.64667778606823534</v>
      </c>
      <c r="AX37" s="29">
        <v>34160385821</v>
      </c>
      <c r="AY37" s="33">
        <v>0.6011669756677791</v>
      </c>
      <c r="AZ37" s="29">
        <v>5568900761</v>
      </c>
      <c r="BA37" s="31">
        <v>-0.22550041699548909</v>
      </c>
      <c r="BB37" s="32">
        <v>-0.28450923610177981</v>
      </c>
      <c r="BC37" s="29">
        <v>11004653072</v>
      </c>
      <c r="BD37" s="31">
        <v>0.97609071238394796</v>
      </c>
      <c r="BE37" s="32">
        <v>8.8038643548244797E-2</v>
      </c>
      <c r="BF37" s="29">
        <v>11132394531</v>
      </c>
      <c r="BG37" s="59">
        <v>1.160794967040113E-2</v>
      </c>
      <c r="BH37" s="55">
        <v>0.22704506226169685</v>
      </c>
      <c r="BI37" s="29">
        <v>10145264247</v>
      </c>
      <c r="BJ37" s="31">
        <v>-8.8671873894800579E-2</v>
      </c>
      <c r="BK37" s="30">
        <v>0.41096120509087908</v>
      </c>
      <c r="BL37" s="28">
        <v>37851212611</v>
      </c>
      <c r="BM37" s="13">
        <v>0.10804406043128112</v>
      </c>
      <c r="BN37" s="29">
        <v>15492118444</v>
      </c>
      <c r="BO37" s="11">
        <v>0.5270295644178109</v>
      </c>
      <c r="BP37" s="17">
        <v>1.7818988178949162</v>
      </c>
      <c r="BQ37" s="28">
        <v>18887701174</v>
      </c>
      <c r="BR37" s="11">
        <v>0.21918130449842299</v>
      </c>
      <c r="BS37" s="13">
        <v>0.71633772100071536</v>
      </c>
      <c r="BT37" s="28">
        <v>19741445648</v>
      </c>
      <c r="BU37" s="11">
        <v>4.5201079058537097E-2</v>
      </c>
      <c r="BV37" s="13">
        <v>0.77333327461820267</v>
      </c>
      <c r="BW37" s="15">
        <v>16816826327</v>
      </c>
      <c r="BX37" s="11">
        <v>-0.14814615774079809</v>
      </c>
      <c r="BY37" s="13">
        <v>0.6576035791253847</v>
      </c>
      <c r="BZ37" s="27">
        <v>70938091593</v>
      </c>
      <c r="CA37" s="13">
        <v>0.87412996043314539</v>
      </c>
      <c r="CB37" s="28">
        <v>19582240813</v>
      </c>
      <c r="CC37" s="11">
        <v>0.16444330411856778</v>
      </c>
      <c r="CD37" s="13">
        <v>0.2640131098780798</v>
      </c>
      <c r="CE37" s="28">
        <v>19740401123</v>
      </c>
      <c r="CF37" s="11">
        <v>8.0767217352879506E-3</v>
      </c>
      <c r="CG37" s="13">
        <v>4.5145777198857262E-2</v>
      </c>
      <c r="CH37" s="28">
        <v>17049693402</v>
      </c>
      <c r="CI37" s="11">
        <v>-0.13630461226367852</v>
      </c>
      <c r="CJ37" s="13">
        <v>-0.1363503106102415</v>
      </c>
      <c r="CK37" s="28">
        <v>3140720887</v>
      </c>
      <c r="CL37" s="552">
        <v>-0.8157901838497823</v>
      </c>
      <c r="CM37" s="553">
        <v>-0.81323938144277186</v>
      </c>
      <c r="CN37" s="548">
        <v>59513056225</v>
      </c>
      <c r="CO37" s="13">
        <v>-0.16105642415008803</v>
      </c>
      <c r="CP37" s="28">
        <v>16609291054</v>
      </c>
      <c r="CQ37" s="552">
        <v>4.2883690246875474</v>
      </c>
      <c r="CR37" s="13">
        <v>-0.15181867016089179</v>
      </c>
      <c r="CS37" s="28">
        <v>22627053805</v>
      </c>
      <c r="CT37" s="552">
        <v>0.36231304102234674</v>
      </c>
      <c r="CU37" s="13">
        <v>0.14623070038007957</v>
      </c>
      <c r="CV37" s="28">
        <v>19302128655</v>
      </c>
      <c r="CW37" s="13">
        <v>-0.14694467864239913</v>
      </c>
      <c r="CX37" s="697">
        <v>0.13211001511239973</v>
      </c>
      <c r="CY37" s="26">
        <v>16085322167</v>
      </c>
      <c r="CZ37" s="13">
        <v>-0.16665553035606373</v>
      </c>
      <c r="DA37" s="684">
        <v>4.1215382537111136</v>
      </c>
      <c r="DB37" s="548">
        <v>74623795681</v>
      </c>
      <c r="DC37" s="527">
        <v>0.25390629240869567</v>
      </c>
      <c r="DE37" s="683"/>
      <c r="DF37" s="690"/>
    </row>
    <row r="38" spans="1:110" s="53" customFormat="1" ht="20.100000000000001" customHeight="1">
      <c r="A38" s="37" t="s">
        <v>9</v>
      </c>
      <c r="B38" s="36">
        <v>0</v>
      </c>
      <c r="C38" s="29">
        <v>0</v>
      </c>
      <c r="D38" s="23" t="s">
        <v>3</v>
      </c>
      <c r="E38" s="29">
        <v>0</v>
      </c>
      <c r="F38" s="23" t="s">
        <v>3</v>
      </c>
      <c r="G38" s="29">
        <v>0</v>
      </c>
      <c r="H38" s="23" t="s">
        <v>3</v>
      </c>
      <c r="I38" s="29">
        <v>0</v>
      </c>
      <c r="J38" s="29">
        <v>0</v>
      </c>
      <c r="K38" s="31" t="s">
        <v>3</v>
      </c>
      <c r="L38" s="55" t="s">
        <v>3</v>
      </c>
      <c r="M38" s="29">
        <v>0</v>
      </c>
      <c r="N38" s="31" t="s">
        <v>3</v>
      </c>
      <c r="O38" s="32" t="s">
        <v>3</v>
      </c>
      <c r="P38" s="29">
        <v>0</v>
      </c>
      <c r="Q38" s="59" t="s">
        <v>3</v>
      </c>
      <c r="R38" s="55" t="s">
        <v>3</v>
      </c>
      <c r="S38" s="29">
        <v>0</v>
      </c>
      <c r="T38" s="31" t="s">
        <v>3</v>
      </c>
      <c r="U38" s="30" t="s">
        <v>3</v>
      </c>
      <c r="V38" s="29">
        <v>0</v>
      </c>
      <c r="W38" s="31" t="s">
        <v>3</v>
      </c>
      <c r="X38" s="29">
        <v>0</v>
      </c>
      <c r="Y38" s="31" t="s">
        <v>3</v>
      </c>
      <c r="Z38" s="55" t="s">
        <v>3</v>
      </c>
      <c r="AA38" s="29">
        <v>0</v>
      </c>
      <c r="AB38" s="31" t="s">
        <v>3</v>
      </c>
      <c r="AC38" s="32" t="s">
        <v>3</v>
      </c>
      <c r="AD38" s="29">
        <v>0</v>
      </c>
      <c r="AE38" s="59" t="s">
        <v>3</v>
      </c>
      <c r="AF38" s="55" t="s">
        <v>3</v>
      </c>
      <c r="AG38" s="29">
        <v>0</v>
      </c>
      <c r="AH38" s="31" t="s">
        <v>3</v>
      </c>
      <c r="AI38" s="30" t="s">
        <v>3</v>
      </c>
      <c r="AJ38" s="29">
        <v>0</v>
      </c>
      <c r="AK38" s="33" t="s">
        <v>3</v>
      </c>
      <c r="AL38" s="29">
        <v>0</v>
      </c>
      <c r="AM38" s="31" t="s">
        <v>3</v>
      </c>
      <c r="AN38" s="55" t="s">
        <v>3</v>
      </c>
      <c r="AO38" s="29">
        <v>0</v>
      </c>
      <c r="AP38" s="31" t="s">
        <v>3</v>
      </c>
      <c r="AQ38" s="32" t="s">
        <v>3</v>
      </c>
      <c r="AR38" s="29">
        <v>0</v>
      </c>
      <c r="AS38" s="59" t="s">
        <v>3</v>
      </c>
      <c r="AT38" s="55" t="s">
        <v>3</v>
      </c>
      <c r="AU38" s="29">
        <v>0</v>
      </c>
      <c r="AV38" s="31" t="s">
        <v>3</v>
      </c>
      <c r="AW38" s="30" t="s">
        <v>3</v>
      </c>
      <c r="AX38" s="29">
        <v>0</v>
      </c>
      <c r="AY38" s="33" t="s">
        <v>3</v>
      </c>
      <c r="AZ38" s="29">
        <v>-180620340</v>
      </c>
      <c r="BA38" s="31" t="s">
        <v>3</v>
      </c>
      <c r="BB38" s="30" t="s">
        <v>3</v>
      </c>
      <c r="BC38" s="29">
        <v>-765937910</v>
      </c>
      <c r="BD38" s="31">
        <v>3.240596103406737</v>
      </c>
      <c r="BE38" s="31" t="s">
        <v>3</v>
      </c>
      <c r="BF38" s="29">
        <v>-165979200</v>
      </c>
      <c r="BG38" s="59">
        <v>-0.7832994060837124</v>
      </c>
      <c r="BH38" s="55" t="s">
        <v>3</v>
      </c>
      <c r="BI38" s="29">
        <v>-478341170</v>
      </c>
      <c r="BJ38" s="31">
        <v>1.8819344231084378</v>
      </c>
      <c r="BK38" s="30" t="s">
        <v>3</v>
      </c>
      <c r="BL38" s="28">
        <v>-1590878620</v>
      </c>
      <c r="BM38" s="13" t="s">
        <v>358</v>
      </c>
      <c r="BN38" s="29">
        <v>-69343263</v>
      </c>
      <c r="BO38" s="11">
        <v>-0.855033880943177</v>
      </c>
      <c r="BP38" s="17">
        <v>-0.61608275679250735</v>
      </c>
      <c r="BQ38" s="28">
        <v>0</v>
      </c>
      <c r="BR38" s="11">
        <v>-1</v>
      </c>
      <c r="BS38" s="13">
        <v>-1</v>
      </c>
      <c r="BT38" s="28">
        <v>0</v>
      </c>
      <c r="BU38" s="11" t="s">
        <v>3</v>
      </c>
      <c r="BV38" s="13">
        <v>-1</v>
      </c>
      <c r="BW38" s="15">
        <v>0</v>
      </c>
      <c r="BX38" s="11" t="s">
        <v>3</v>
      </c>
      <c r="BY38" s="13">
        <v>-1</v>
      </c>
      <c r="BZ38" s="27">
        <v>-69343263</v>
      </c>
      <c r="CA38" s="13">
        <v>-0.95641197126654454</v>
      </c>
      <c r="CB38" s="28">
        <v>0</v>
      </c>
      <c r="CC38" s="11" t="s">
        <v>3</v>
      </c>
      <c r="CD38" s="13">
        <v>-1</v>
      </c>
      <c r="CE38" s="28">
        <v>0</v>
      </c>
      <c r="CF38" s="11" t="s">
        <v>3</v>
      </c>
      <c r="CG38" s="13" t="s">
        <v>3</v>
      </c>
      <c r="CH38" s="28">
        <v>0</v>
      </c>
      <c r="CI38" s="11" t="s">
        <v>3</v>
      </c>
      <c r="CJ38" s="13" t="s">
        <v>3</v>
      </c>
      <c r="CK38" s="28">
        <v>0</v>
      </c>
      <c r="CL38" s="552" t="s">
        <v>3</v>
      </c>
      <c r="CM38" s="553" t="s">
        <v>3</v>
      </c>
      <c r="CN38" s="548">
        <v>0</v>
      </c>
      <c r="CO38" s="13">
        <v>-1</v>
      </c>
      <c r="CP38" s="28">
        <v>0</v>
      </c>
      <c r="CQ38" s="552" t="s">
        <v>3</v>
      </c>
      <c r="CR38" s="13" t="s">
        <v>3</v>
      </c>
      <c r="CS38" s="28">
        <v>0</v>
      </c>
      <c r="CT38" s="552" t="s">
        <v>3</v>
      </c>
      <c r="CU38" s="13" t="s">
        <v>3</v>
      </c>
      <c r="CV38" s="28">
        <v>0</v>
      </c>
      <c r="CW38" s="13" t="s">
        <v>355</v>
      </c>
      <c r="CX38" s="697" t="s">
        <v>3</v>
      </c>
      <c r="CY38" s="26">
        <v>0</v>
      </c>
      <c r="CZ38" s="13" t="s">
        <v>3</v>
      </c>
      <c r="DA38" s="684" t="s">
        <v>3</v>
      </c>
      <c r="DB38" s="548">
        <v>0</v>
      </c>
      <c r="DC38" s="527" t="s">
        <v>3</v>
      </c>
      <c r="DE38" s="683"/>
      <c r="DF38" s="690"/>
    </row>
    <row r="39" spans="1:110" ht="20.100000000000001" customHeight="1">
      <c r="A39" s="37" t="s">
        <v>8</v>
      </c>
      <c r="B39" s="36">
        <v>3078047174</v>
      </c>
      <c r="C39" s="29">
        <v>3153833148</v>
      </c>
      <c r="D39" s="23">
        <v>2.4621446558765525E-2</v>
      </c>
      <c r="E39" s="29">
        <v>2537130825</v>
      </c>
      <c r="F39" s="23">
        <v>-0.19554056732236491</v>
      </c>
      <c r="G39" s="29">
        <v>1279373313</v>
      </c>
      <c r="H39" s="23">
        <v>-0.49574010910533162</v>
      </c>
      <c r="I39" s="29">
        <v>10048384460</v>
      </c>
      <c r="J39" s="29">
        <v>3612834987</v>
      </c>
      <c r="K39" s="31">
        <v>1.823909917683268</v>
      </c>
      <c r="L39" s="55">
        <v>0.17374256558421419</v>
      </c>
      <c r="M39" s="29">
        <v>3335629210</v>
      </c>
      <c r="N39" s="31">
        <v>-7.6728048194136922E-2</v>
      </c>
      <c r="O39" s="32">
        <v>5.764289151291524E-2</v>
      </c>
      <c r="P39" s="29">
        <v>3807773738</v>
      </c>
      <c r="Q39" s="59">
        <v>0.14154586684411474</v>
      </c>
      <c r="R39" s="55">
        <v>0.50081883853979026</v>
      </c>
      <c r="S39" s="29">
        <v>3902959131</v>
      </c>
      <c r="T39" s="31">
        <v>2.4997649427036306E-2</v>
      </c>
      <c r="U39" s="30">
        <v>2.0506804318498397</v>
      </c>
      <c r="V39" s="29">
        <v>14659197066</v>
      </c>
      <c r="W39" s="31">
        <v>0.4588610860138207</v>
      </c>
      <c r="X39" s="29">
        <v>5741470178</v>
      </c>
      <c r="Y39" s="31">
        <v>0.4710556747564365</v>
      </c>
      <c r="Z39" s="55">
        <v>0.58918694007875549</v>
      </c>
      <c r="AA39" s="29">
        <v>4614913083</v>
      </c>
      <c r="AB39" s="31">
        <v>-0.19621404624145034</v>
      </c>
      <c r="AC39" s="32">
        <v>0.38352100682077905</v>
      </c>
      <c r="AD39" s="29">
        <v>6611734891</v>
      </c>
      <c r="AE39" s="59">
        <v>0.43268893088273153</v>
      </c>
      <c r="AF39" s="55">
        <v>0.73637809017317202</v>
      </c>
      <c r="AG39" s="29">
        <v>4366562328</v>
      </c>
      <c r="AH39" s="31">
        <v>-0.33957389399507909</v>
      </c>
      <c r="AI39" s="30">
        <v>0.11878248821970572</v>
      </c>
      <c r="AJ39" s="29">
        <v>21334680480</v>
      </c>
      <c r="AK39" s="33">
        <v>0.45537851656847361</v>
      </c>
      <c r="AL39" s="29">
        <v>7783330047</v>
      </c>
      <c r="AM39" s="31">
        <v>0.78248458680881106</v>
      </c>
      <c r="AN39" s="55">
        <v>0.35563362792058717</v>
      </c>
      <c r="AO39" s="29">
        <v>10114211602</v>
      </c>
      <c r="AP39" s="31">
        <v>0.29947099004216238</v>
      </c>
      <c r="AQ39" s="32">
        <v>1.1916364230689021</v>
      </c>
      <c r="AR39" s="29">
        <v>9072522985</v>
      </c>
      <c r="AS39" s="59">
        <v>-0.10299256709183491</v>
      </c>
      <c r="AT39" s="55">
        <v>0.37218493097018523</v>
      </c>
      <c r="AU39" s="29">
        <v>7190321187</v>
      </c>
      <c r="AV39" s="31">
        <v>-0.20746178335529453</v>
      </c>
      <c r="AW39" s="30">
        <v>0.64667778606823534</v>
      </c>
      <c r="AX39" s="29">
        <v>34160385821</v>
      </c>
      <c r="AY39" s="33">
        <v>0.6011669756677791</v>
      </c>
      <c r="AZ39" s="29">
        <v>5388280421</v>
      </c>
      <c r="BA39" s="31">
        <v>-0.25062034353320189</v>
      </c>
      <c r="BB39" s="32">
        <v>-0.30771528530042819</v>
      </c>
      <c r="BC39" s="29">
        <v>10238715162</v>
      </c>
      <c r="BD39" s="31">
        <v>0.9001823145833634</v>
      </c>
      <c r="BE39" s="32">
        <v>1.2309764210922823E-2</v>
      </c>
      <c r="BF39" s="29">
        <v>10966415331</v>
      </c>
      <c r="BG39" s="59">
        <v>7.1073387381728192E-2</v>
      </c>
      <c r="BH39" s="55">
        <v>0.20875034972424489</v>
      </c>
      <c r="BI39" s="29">
        <v>9666923077</v>
      </c>
      <c r="BJ39" s="31">
        <v>-0.1184974501491457</v>
      </c>
      <c r="BK39" s="30">
        <v>0.34443550233578746</v>
      </c>
      <c r="BL39" s="29">
        <v>36260333991</v>
      </c>
      <c r="BM39" s="13">
        <v>6.1473198253781502E-2</v>
      </c>
      <c r="BN39" s="29">
        <v>15422775181</v>
      </c>
      <c r="BO39" s="11">
        <v>0.59541718271190081</v>
      </c>
      <c r="BP39" s="17">
        <v>1.8622814656958258</v>
      </c>
      <c r="BQ39" s="28">
        <v>18887701174</v>
      </c>
      <c r="BR39" s="11">
        <v>0.22466293856559583</v>
      </c>
      <c r="BS39" s="13">
        <v>0.84473353102934978</v>
      </c>
      <c r="BT39" s="28">
        <v>19741445648</v>
      </c>
      <c r="BU39" s="11">
        <v>4.5201079058537097E-2</v>
      </c>
      <c r="BV39" s="13">
        <v>0.80017307863533449</v>
      </c>
      <c r="BW39" s="15">
        <v>16816826327</v>
      </c>
      <c r="BX39" s="11">
        <v>-0.14814615774079809</v>
      </c>
      <c r="BY39" s="13">
        <v>0.73962554507249445</v>
      </c>
      <c r="BZ39" s="27">
        <v>70868748330</v>
      </c>
      <c r="CA39" s="13">
        <v>0.9544427899530652</v>
      </c>
      <c r="CB39" s="28">
        <v>19582240813</v>
      </c>
      <c r="CC39" s="11">
        <v>0.16444330411856778</v>
      </c>
      <c r="CD39" s="13">
        <v>0.26969631490992807</v>
      </c>
      <c r="CE39" s="28">
        <v>19740401123</v>
      </c>
      <c r="CF39" s="11">
        <v>8.0767217352879506E-3</v>
      </c>
      <c r="CG39" s="13">
        <v>4.5145777198857262E-2</v>
      </c>
      <c r="CH39" s="28">
        <v>17049693402</v>
      </c>
      <c r="CI39" s="11">
        <v>-0.13630461226367852</v>
      </c>
      <c r="CJ39" s="13">
        <v>-0.1363503106102415</v>
      </c>
      <c r="CK39" s="28">
        <v>3140720887</v>
      </c>
      <c r="CL39" s="552">
        <v>-0.8157901838497823</v>
      </c>
      <c r="CM39" s="553">
        <v>-0.81323938144277186</v>
      </c>
      <c r="CN39" s="548">
        <v>59513056225</v>
      </c>
      <c r="CO39" s="13">
        <v>-0.16023553925521972</v>
      </c>
      <c r="CP39" s="28">
        <v>16609291054</v>
      </c>
      <c r="CQ39" s="552">
        <v>4.2883690246875474</v>
      </c>
      <c r="CR39" s="13">
        <v>-0.15181867016089179</v>
      </c>
      <c r="CS39" s="28">
        <v>22627053805</v>
      </c>
      <c r="CT39" s="552">
        <v>0.36231304102234674</v>
      </c>
      <c r="CU39" s="13">
        <v>0.14623070038007957</v>
      </c>
      <c r="CV39" s="28">
        <v>19302128655</v>
      </c>
      <c r="CW39" s="13">
        <v>-0.14694467864239913</v>
      </c>
      <c r="CX39" s="697">
        <v>0.13211001511239973</v>
      </c>
      <c r="CY39" s="26">
        <v>16085322167</v>
      </c>
      <c r="CZ39" s="13">
        <v>-0.16665553035606373</v>
      </c>
      <c r="DA39" s="684">
        <v>4.1215382537111136</v>
      </c>
      <c r="DB39" s="548">
        <v>74623795681</v>
      </c>
      <c r="DC39" s="527">
        <v>0.25390629240869567</v>
      </c>
      <c r="DE39" s="683"/>
      <c r="DF39" s="690"/>
    </row>
    <row r="40" spans="1:110" ht="20.100000000000001" customHeight="1">
      <c r="A40" s="47" t="s">
        <v>7</v>
      </c>
      <c r="B40" s="46">
        <v>3147569680</v>
      </c>
      <c r="C40" s="45">
        <v>3193881180</v>
      </c>
      <c r="D40" s="23">
        <v>1.4713415335732893E-2</v>
      </c>
      <c r="E40" s="45">
        <v>2584065878</v>
      </c>
      <c r="F40" s="23">
        <v>-0.19093236962559768</v>
      </c>
      <c r="G40" s="45">
        <v>1317112821</v>
      </c>
      <c r="H40" s="23">
        <v>-0.4902944107526348</v>
      </c>
      <c r="I40" s="45">
        <v>10242629559</v>
      </c>
      <c r="J40" s="45">
        <v>3626717647</v>
      </c>
      <c r="K40" s="31">
        <v>1.7535360594595564</v>
      </c>
      <c r="L40" s="55">
        <v>0.15222791414104608</v>
      </c>
      <c r="M40" s="45">
        <v>3342773816</v>
      </c>
      <c r="N40" s="31">
        <v>-7.8292235193681781E-2</v>
      </c>
      <c r="O40" s="32">
        <v>4.6618088654130752E-2</v>
      </c>
      <c r="P40" s="45">
        <v>3838432152</v>
      </c>
      <c r="Q40" s="59">
        <v>0.1482775572871724</v>
      </c>
      <c r="R40" s="55">
        <v>0.4854234888821205</v>
      </c>
      <c r="S40" s="45">
        <v>3936900555</v>
      </c>
      <c r="T40" s="31">
        <v>2.5653287358145205E-2</v>
      </c>
      <c r="U40" s="30">
        <v>1.989038214669387</v>
      </c>
      <c r="V40" s="45">
        <v>14744824170</v>
      </c>
      <c r="W40" s="31">
        <v>0.43955456800094939</v>
      </c>
      <c r="X40" s="45">
        <v>5777460318</v>
      </c>
      <c r="Y40" s="31">
        <v>0.46751492380533355</v>
      </c>
      <c r="Z40" s="55">
        <v>0.59302732672864189</v>
      </c>
      <c r="AA40" s="45">
        <v>4653159964</v>
      </c>
      <c r="AB40" s="31">
        <v>-0.19460113823667113</v>
      </c>
      <c r="AC40" s="32">
        <v>0.39200562769993885</v>
      </c>
      <c r="AD40" s="45">
        <v>6664275567</v>
      </c>
      <c r="AE40" s="59">
        <v>0.43220426947694768</v>
      </c>
      <c r="AF40" s="55">
        <v>0.73619730741563472</v>
      </c>
      <c r="AG40" s="45">
        <v>4467970476</v>
      </c>
      <c r="AH40" s="31">
        <v>-0.32956396669363597</v>
      </c>
      <c r="AI40" s="30">
        <v>0.13489543705276552</v>
      </c>
      <c r="AJ40" s="45">
        <v>21562866325</v>
      </c>
      <c r="AK40" s="33">
        <v>0.46240240482976214</v>
      </c>
      <c r="AL40" s="45">
        <v>7817812210</v>
      </c>
      <c r="AM40" s="31">
        <v>0.74974571832869019</v>
      </c>
      <c r="AN40" s="55">
        <v>0.35315723167204971</v>
      </c>
      <c r="AO40" s="45">
        <v>10153318957</v>
      </c>
      <c r="AP40" s="31">
        <v>0.29874173032866946</v>
      </c>
      <c r="AQ40" s="32">
        <v>1.1820266304087887</v>
      </c>
      <c r="AR40" s="45">
        <v>9146776776</v>
      </c>
      <c r="AS40" s="59">
        <v>-9.91343013316901E-2</v>
      </c>
      <c r="AT40" s="55">
        <v>0.37250878719553415</v>
      </c>
      <c r="AU40" s="45">
        <v>7253094571</v>
      </c>
      <c r="AV40" s="31">
        <v>-0.2070327341942777</v>
      </c>
      <c r="AW40" s="30">
        <v>0.62335328981256222</v>
      </c>
      <c r="AX40" s="45">
        <v>34371002514</v>
      </c>
      <c r="AY40" s="33">
        <v>0.59399042761537868</v>
      </c>
      <c r="AZ40" s="45">
        <v>5488369848</v>
      </c>
      <c r="BA40" s="31">
        <v>-0.24330645433135356</v>
      </c>
      <c r="BB40" s="32">
        <v>-0.29796601650527493</v>
      </c>
      <c r="BC40" s="45">
        <v>10323039761</v>
      </c>
      <c r="BD40" s="31">
        <v>0.88089360719044607</v>
      </c>
      <c r="BE40" s="32">
        <v>1.671579556584199E-2</v>
      </c>
      <c r="BF40" s="45">
        <v>11071031746</v>
      </c>
      <c r="BG40" s="59">
        <v>7.2458500821229288E-2</v>
      </c>
      <c r="BH40" s="55">
        <v>0.21037519741916144</v>
      </c>
      <c r="BI40" s="45">
        <v>9712531783</v>
      </c>
      <c r="BJ40" s="31">
        <v>-0.12270762058746965</v>
      </c>
      <c r="BK40" s="30">
        <v>0.33908798347033153</v>
      </c>
      <c r="BL40" s="50">
        <v>36594973138</v>
      </c>
      <c r="BM40" s="13">
        <v>6.4704851803322638E-2</v>
      </c>
      <c r="BN40" s="45">
        <v>15507802270</v>
      </c>
      <c r="BO40" s="11">
        <v>0.59667969345990257</v>
      </c>
      <c r="BP40" s="17">
        <v>1.8255752982192246</v>
      </c>
      <c r="BQ40" s="50">
        <v>18936545079</v>
      </c>
      <c r="BR40" s="11">
        <v>0.22109791892516828</v>
      </c>
      <c r="BS40" s="13">
        <v>0.83439621636850148</v>
      </c>
      <c r="BT40" s="50">
        <v>19754090709</v>
      </c>
      <c r="BU40" s="11">
        <v>4.3172903324727008E-2</v>
      </c>
      <c r="BV40" s="13">
        <v>0.78430440470349283</v>
      </c>
      <c r="BW40" s="49">
        <v>16823575445</v>
      </c>
      <c r="BX40" s="11">
        <v>-0.14834979281860095</v>
      </c>
      <c r="BY40" s="13">
        <v>0.73215139171503907</v>
      </c>
      <c r="BZ40" s="39">
        <v>71022013503</v>
      </c>
      <c r="CA40" s="13">
        <v>0.94075872757647061</v>
      </c>
      <c r="CB40" s="50">
        <v>19602759028</v>
      </c>
      <c r="CC40" s="11">
        <v>0.16519577494604332</v>
      </c>
      <c r="CD40" s="13">
        <v>0.26405783918987247</v>
      </c>
      <c r="CE40" s="50">
        <v>19767155175</v>
      </c>
      <c r="CF40" s="11">
        <v>8.3863779973616381E-3</v>
      </c>
      <c r="CG40" s="13">
        <v>4.386281090530697E-2</v>
      </c>
      <c r="CH40" s="50">
        <v>17172146741</v>
      </c>
      <c r="CI40" s="11">
        <v>-0.13127880117428181</v>
      </c>
      <c r="CJ40" s="13">
        <v>-0.13070426809489444</v>
      </c>
      <c r="CK40" s="50">
        <v>3199331328</v>
      </c>
      <c r="CL40" s="552">
        <v>-0.81369065986599587</v>
      </c>
      <c r="CM40" s="553">
        <v>-0.8098304763776687</v>
      </c>
      <c r="CN40" s="550">
        <v>59741392272</v>
      </c>
      <c r="CO40" s="13">
        <v>-0.15883274318213325</v>
      </c>
      <c r="CP40" s="50">
        <v>16650609650</v>
      </c>
      <c r="CQ40" s="552">
        <v>4.2044030276816642</v>
      </c>
      <c r="CR40" s="13">
        <v>-0.15059866694189517</v>
      </c>
      <c r="CS40" s="50">
        <v>22713043685</v>
      </c>
      <c r="CT40" s="552">
        <v>0.36409682062302151</v>
      </c>
      <c r="CU40" s="13">
        <v>0.14902946245526194</v>
      </c>
      <c r="CV40" s="50">
        <v>19319267680</v>
      </c>
      <c r="CW40" s="13">
        <v>-0.14941969258137322</v>
      </c>
      <c r="CX40" s="697">
        <v>0.12503509149928016</v>
      </c>
      <c r="CY40" s="48">
        <v>15852795416</v>
      </c>
      <c r="CZ40" s="13">
        <v>-0.17943083151069006</v>
      </c>
      <c r="DA40" s="684">
        <v>3.9550339713986631</v>
      </c>
      <c r="DB40" s="550">
        <v>74535716431</v>
      </c>
      <c r="DC40" s="527">
        <v>0.24763942714361376</v>
      </c>
      <c r="DE40" s="683"/>
      <c r="DF40" s="690"/>
    </row>
    <row r="41" spans="1:110" ht="20.100000000000001" customHeight="1">
      <c r="A41" s="47" t="s">
        <v>5</v>
      </c>
      <c r="B41" s="46">
        <v>3147569680</v>
      </c>
      <c r="C41" s="45">
        <v>3193881180</v>
      </c>
      <c r="D41" s="23">
        <v>1.4713415335732893E-2</v>
      </c>
      <c r="E41" s="45">
        <v>2584065878</v>
      </c>
      <c r="F41" s="23">
        <v>-0.19093236962559768</v>
      </c>
      <c r="G41" s="45">
        <v>1317112821</v>
      </c>
      <c r="H41" s="23">
        <v>-0.4902944107526348</v>
      </c>
      <c r="I41" s="52">
        <v>10242629559</v>
      </c>
      <c r="J41" s="45">
        <v>3626717647</v>
      </c>
      <c r="K41" s="31">
        <v>1.7535360594595564</v>
      </c>
      <c r="L41" s="55">
        <v>0.15222791414104608</v>
      </c>
      <c r="M41" s="45">
        <v>3342773816</v>
      </c>
      <c r="N41" s="31">
        <v>-7.8292235193681781E-2</v>
      </c>
      <c r="O41" s="32">
        <v>4.6618088654130752E-2</v>
      </c>
      <c r="P41" s="45">
        <v>3838432152</v>
      </c>
      <c r="Q41" s="59">
        <v>0.1482775572871724</v>
      </c>
      <c r="R41" s="55">
        <v>0.4854234888821205</v>
      </c>
      <c r="S41" s="45">
        <v>3936900555</v>
      </c>
      <c r="T41" s="31">
        <v>2.5653287358145205E-2</v>
      </c>
      <c r="U41" s="30">
        <v>1.989038214669387</v>
      </c>
      <c r="V41" s="51">
        <v>14744824170</v>
      </c>
      <c r="W41" s="31">
        <v>0.43955456800094939</v>
      </c>
      <c r="X41" s="45">
        <v>5777460318</v>
      </c>
      <c r="Y41" s="31">
        <v>0.46751492380533355</v>
      </c>
      <c r="Z41" s="55">
        <v>0.59302732672864189</v>
      </c>
      <c r="AA41" s="45">
        <v>4653159964</v>
      </c>
      <c r="AB41" s="31">
        <v>-0.19460113823667113</v>
      </c>
      <c r="AC41" s="32">
        <v>0.39200562769993885</v>
      </c>
      <c r="AD41" s="45">
        <v>6664275567</v>
      </c>
      <c r="AE41" s="59">
        <v>0.43220426947694768</v>
      </c>
      <c r="AF41" s="55">
        <v>0.73619730741563472</v>
      </c>
      <c r="AG41" s="45">
        <v>4467970476</v>
      </c>
      <c r="AH41" s="31">
        <v>-0.32956396669363597</v>
      </c>
      <c r="AI41" s="30">
        <v>0.13489543705276552</v>
      </c>
      <c r="AJ41" s="51">
        <v>21562866325</v>
      </c>
      <c r="AK41" s="33">
        <v>0.46240240482976214</v>
      </c>
      <c r="AL41" s="45">
        <v>7817812210</v>
      </c>
      <c r="AM41" s="31">
        <v>0.74974571832869019</v>
      </c>
      <c r="AN41" s="55">
        <v>0.35315723167204971</v>
      </c>
      <c r="AO41" s="45">
        <v>10153318957</v>
      </c>
      <c r="AP41" s="31">
        <v>0.29874173032866946</v>
      </c>
      <c r="AQ41" s="32">
        <v>1.1820266304087887</v>
      </c>
      <c r="AR41" s="45">
        <v>9146776776</v>
      </c>
      <c r="AS41" s="59">
        <v>-9.91343013316901E-2</v>
      </c>
      <c r="AT41" s="55">
        <v>0.37250878719553415</v>
      </c>
      <c r="AU41" s="45">
        <v>7253094571</v>
      </c>
      <c r="AV41" s="31">
        <v>-0.2070327341942777</v>
      </c>
      <c r="AW41" s="30">
        <v>0.62335328981256222</v>
      </c>
      <c r="AX41" s="51">
        <v>34371002514</v>
      </c>
      <c r="AY41" s="33">
        <v>0.59399042761537868</v>
      </c>
      <c r="AZ41" s="45">
        <v>5668990188</v>
      </c>
      <c r="BA41" s="31">
        <v>-0.21840393331333555</v>
      </c>
      <c r="BB41" s="32">
        <v>-0.27486232263949456</v>
      </c>
      <c r="BC41" s="45">
        <v>11088977671</v>
      </c>
      <c r="BD41" s="31">
        <v>0.95607635632760779</v>
      </c>
      <c r="BE41" s="32">
        <v>9.2152991348206301E-2</v>
      </c>
      <c r="BF41" s="45">
        <v>11237010946</v>
      </c>
      <c r="BG41" s="59">
        <v>1.3349587256103801E-2</v>
      </c>
      <c r="BH41" s="55">
        <v>0.22852139296593665</v>
      </c>
      <c r="BI41" s="45">
        <v>10190872953</v>
      </c>
      <c r="BJ41" s="31">
        <v>-9.3097532611409406E-2</v>
      </c>
      <c r="BK41" s="30">
        <v>0.40503792598349664</v>
      </c>
      <c r="BL41" s="50">
        <v>38185851758</v>
      </c>
      <c r="BM41" s="13">
        <v>0.11099033967502514</v>
      </c>
      <c r="BN41" s="45">
        <v>15577145533</v>
      </c>
      <c r="BO41" s="11">
        <v>0.52853888031391683</v>
      </c>
      <c r="BP41" s="17">
        <v>1.7477813537185822</v>
      </c>
      <c r="BQ41" s="50">
        <v>18936545079</v>
      </c>
      <c r="BR41" s="11">
        <v>0.21566207614117427</v>
      </c>
      <c r="BS41" s="13">
        <v>0.70769079358172338</v>
      </c>
      <c r="BT41" s="50">
        <v>19754090709</v>
      </c>
      <c r="BU41" s="11">
        <v>4.3172903324727008E-2</v>
      </c>
      <c r="BV41" s="13">
        <v>0.75794887127272892</v>
      </c>
      <c r="BW41" s="49">
        <v>16823575445</v>
      </c>
      <c r="BX41" s="11">
        <v>-0.14834979281860095</v>
      </c>
      <c r="BY41" s="13">
        <v>0.65084733394183458</v>
      </c>
      <c r="BZ41" s="39">
        <v>71091356766</v>
      </c>
      <c r="CA41" s="13">
        <v>0.86171981226282957</v>
      </c>
      <c r="CB41" s="50">
        <v>19602759028</v>
      </c>
      <c r="CC41" s="11">
        <v>0.16519577494604332</v>
      </c>
      <c r="CD41" s="13">
        <v>0.2584307559091481</v>
      </c>
      <c r="CE41" s="50">
        <v>19767155175</v>
      </c>
      <c r="CF41" s="11">
        <v>8.3863779973616381E-3</v>
      </c>
      <c r="CG41" s="13">
        <v>4.386281090530697E-2</v>
      </c>
      <c r="CH41" s="50">
        <v>17172146741</v>
      </c>
      <c r="CI41" s="11">
        <v>-0.13127880117428181</v>
      </c>
      <c r="CJ41" s="13">
        <v>-0.13070426809489444</v>
      </c>
      <c r="CK41" s="50">
        <v>3199331328</v>
      </c>
      <c r="CL41" s="552">
        <v>-0.81369065986599587</v>
      </c>
      <c r="CM41" s="553">
        <v>-0.8098304763776687</v>
      </c>
      <c r="CN41" s="550">
        <v>59741392272</v>
      </c>
      <c r="CO41" s="13">
        <v>-0.15965322664130399</v>
      </c>
      <c r="CP41" s="50">
        <v>16650609650</v>
      </c>
      <c r="CQ41" s="552">
        <v>4.2044030276816642</v>
      </c>
      <c r="CR41" s="13">
        <v>-0.15059866694189517</v>
      </c>
      <c r="CS41" s="50">
        <v>22713043685</v>
      </c>
      <c r="CT41" s="552">
        <v>0.36409682062302151</v>
      </c>
      <c r="CU41" s="13">
        <v>0.14902946245526194</v>
      </c>
      <c r="CV41" s="50">
        <v>19319267680</v>
      </c>
      <c r="CW41" s="13">
        <v>-0.14941969258137322</v>
      </c>
      <c r="CX41" s="697">
        <v>0.12503509149928016</v>
      </c>
      <c r="CY41" s="48">
        <v>15852795416</v>
      </c>
      <c r="CZ41" s="13">
        <v>-0.17943083151069006</v>
      </c>
      <c r="DA41" s="684">
        <v>3.9550339713986631</v>
      </c>
      <c r="DB41" s="550">
        <v>74535716431</v>
      </c>
      <c r="DC41" s="527">
        <v>0.24763942714361376</v>
      </c>
      <c r="DE41" s="683"/>
      <c r="DF41" s="690"/>
    </row>
    <row r="42" spans="1:110" ht="20.100000000000001" customHeight="1">
      <c r="A42" s="47" t="s">
        <v>4</v>
      </c>
      <c r="B42" s="46">
        <v>0</v>
      </c>
      <c r="C42" s="45">
        <v>0</v>
      </c>
      <c r="D42" s="23" t="s">
        <v>3</v>
      </c>
      <c r="E42" s="45">
        <v>0</v>
      </c>
      <c r="F42" s="23" t="s">
        <v>3</v>
      </c>
      <c r="G42" s="45">
        <v>0</v>
      </c>
      <c r="H42" s="23" t="s">
        <v>3</v>
      </c>
      <c r="I42" s="45">
        <v>0</v>
      </c>
      <c r="J42" s="45">
        <v>0</v>
      </c>
      <c r="K42" s="31" t="s">
        <v>3</v>
      </c>
      <c r="L42" s="55" t="s">
        <v>3</v>
      </c>
      <c r="M42" s="45">
        <v>0</v>
      </c>
      <c r="N42" s="31" t="s">
        <v>3</v>
      </c>
      <c r="O42" s="32" t="s">
        <v>3</v>
      </c>
      <c r="P42" s="45">
        <v>0</v>
      </c>
      <c r="Q42" s="59" t="s">
        <v>3</v>
      </c>
      <c r="R42" s="55" t="s">
        <v>3</v>
      </c>
      <c r="S42" s="45">
        <v>0</v>
      </c>
      <c r="T42" s="31" t="s">
        <v>3</v>
      </c>
      <c r="U42" s="30" t="s">
        <v>3</v>
      </c>
      <c r="V42" s="51">
        <v>0</v>
      </c>
      <c r="W42" s="31" t="s">
        <v>3</v>
      </c>
      <c r="X42" s="45">
        <v>0</v>
      </c>
      <c r="Y42" s="31" t="s">
        <v>3</v>
      </c>
      <c r="Z42" s="55" t="s">
        <v>3</v>
      </c>
      <c r="AA42" s="45">
        <v>0</v>
      </c>
      <c r="AB42" s="31" t="s">
        <v>3</v>
      </c>
      <c r="AC42" s="32" t="s">
        <v>3</v>
      </c>
      <c r="AD42" s="45">
        <v>0</v>
      </c>
      <c r="AE42" s="59" t="s">
        <v>3</v>
      </c>
      <c r="AF42" s="55" t="s">
        <v>3</v>
      </c>
      <c r="AG42" s="45">
        <v>0</v>
      </c>
      <c r="AH42" s="31" t="s">
        <v>3</v>
      </c>
      <c r="AI42" s="30" t="s">
        <v>3</v>
      </c>
      <c r="AJ42" s="51">
        <v>0</v>
      </c>
      <c r="AK42" s="33" t="s">
        <v>3</v>
      </c>
      <c r="AL42" s="45">
        <v>0</v>
      </c>
      <c r="AM42" s="31" t="s">
        <v>3</v>
      </c>
      <c r="AN42" s="55" t="s">
        <v>3</v>
      </c>
      <c r="AO42" s="45">
        <v>0</v>
      </c>
      <c r="AP42" s="31" t="s">
        <v>3</v>
      </c>
      <c r="AQ42" s="32" t="s">
        <v>3</v>
      </c>
      <c r="AR42" s="45">
        <v>0</v>
      </c>
      <c r="AS42" s="59" t="s">
        <v>3</v>
      </c>
      <c r="AT42" s="55" t="s">
        <v>3</v>
      </c>
      <c r="AU42" s="45">
        <v>0</v>
      </c>
      <c r="AV42" s="31" t="s">
        <v>3</v>
      </c>
      <c r="AW42" s="30" t="s">
        <v>3</v>
      </c>
      <c r="AX42" s="51">
        <v>0</v>
      </c>
      <c r="AY42" s="33" t="s">
        <v>3</v>
      </c>
      <c r="AZ42" s="45">
        <v>-180620340</v>
      </c>
      <c r="BA42" s="31" t="s">
        <v>3</v>
      </c>
      <c r="BB42" s="30" t="s">
        <v>3</v>
      </c>
      <c r="BC42" s="45">
        <v>-765937910</v>
      </c>
      <c r="BD42" s="31">
        <v>3.240596103406737</v>
      </c>
      <c r="BE42" s="31" t="s">
        <v>3</v>
      </c>
      <c r="BF42" s="45">
        <v>-165979200</v>
      </c>
      <c r="BG42" s="59">
        <v>-0.7832994060837124</v>
      </c>
      <c r="BH42" s="55" t="s">
        <v>3</v>
      </c>
      <c r="BI42" s="45">
        <v>-478341170</v>
      </c>
      <c r="BJ42" s="31">
        <v>1.8819344231084378</v>
      </c>
      <c r="BK42" s="30" t="s">
        <v>3</v>
      </c>
      <c r="BL42" s="50">
        <v>-1590878620</v>
      </c>
      <c r="BM42" s="13" t="s">
        <v>358</v>
      </c>
      <c r="BN42" s="45">
        <v>-69343263</v>
      </c>
      <c r="BO42" s="11">
        <v>-0.855033880943177</v>
      </c>
      <c r="BP42" s="17">
        <v>-0.61608275679250735</v>
      </c>
      <c r="BQ42" s="50">
        <v>0</v>
      </c>
      <c r="BR42" s="11">
        <v>-1</v>
      </c>
      <c r="BS42" s="13">
        <v>-1</v>
      </c>
      <c r="BT42" s="50">
        <v>0</v>
      </c>
      <c r="BU42" s="11" t="s">
        <v>3</v>
      </c>
      <c r="BV42" s="13">
        <v>-1</v>
      </c>
      <c r="BW42" s="49">
        <v>0</v>
      </c>
      <c r="BX42" s="11" t="s">
        <v>3</v>
      </c>
      <c r="BY42" s="13">
        <v>-1</v>
      </c>
      <c r="BZ42" s="39">
        <v>-69343263</v>
      </c>
      <c r="CA42" s="13">
        <v>-0.95641197126654454</v>
      </c>
      <c r="CB42" s="50">
        <v>0</v>
      </c>
      <c r="CC42" s="11" t="s">
        <v>3</v>
      </c>
      <c r="CD42" s="13">
        <v>-1</v>
      </c>
      <c r="CE42" s="50">
        <v>0</v>
      </c>
      <c r="CF42" s="11" t="s">
        <v>3</v>
      </c>
      <c r="CG42" s="13" t="s">
        <v>3</v>
      </c>
      <c r="CH42" s="50">
        <v>0</v>
      </c>
      <c r="CI42" s="11" t="s">
        <v>3</v>
      </c>
      <c r="CJ42" s="13" t="s">
        <v>3</v>
      </c>
      <c r="CK42" s="50">
        <v>0</v>
      </c>
      <c r="CL42" s="552" t="s">
        <v>3</v>
      </c>
      <c r="CM42" s="553" t="s">
        <v>3</v>
      </c>
      <c r="CN42" s="550">
        <v>0</v>
      </c>
      <c r="CO42" s="13">
        <v>-1</v>
      </c>
      <c r="CP42" s="50">
        <v>0</v>
      </c>
      <c r="CQ42" s="552" t="s">
        <v>358</v>
      </c>
      <c r="CR42" s="13" t="s">
        <v>358</v>
      </c>
      <c r="CS42" s="50">
        <v>0</v>
      </c>
      <c r="CT42" s="552" t="s">
        <v>3</v>
      </c>
      <c r="CU42" s="13" t="s">
        <v>3</v>
      </c>
      <c r="CV42" s="50">
        <v>0</v>
      </c>
      <c r="CW42" s="13" t="s">
        <v>3</v>
      </c>
      <c r="CX42" s="697" t="s">
        <v>3</v>
      </c>
      <c r="CY42" s="48">
        <v>0</v>
      </c>
      <c r="CZ42" s="13" t="s">
        <v>3</v>
      </c>
      <c r="DA42" s="684" t="s">
        <v>3</v>
      </c>
      <c r="DB42" s="550">
        <v>0</v>
      </c>
      <c r="DC42" s="527" t="s">
        <v>3</v>
      </c>
      <c r="DE42" s="683"/>
      <c r="DF42" s="690"/>
    </row>
    <row r="43" spans="1:110" ht="20.100000000000001" customHeight="1">
      <c r="A43" s="47" t="s">
        <v>6</v>
      </c>
      <c r="B43" s="46">
        <v>-69522506</v>
      </c>
      <c r="C43" s="45">
        <v>-40048032</v>
      </c>
      <c r="D43" s="23">
        <v>-0.42395586258067275</v>
      </c>
      <c r="E43" s="45">
        <v>-46935053</v>
      </c>
      <c r="F43" s="23">
        <v>0.17196902459526608</v>
      </c>
      <c r="G43" s="45">
        <v>-37739508</v>
      </c>
      <c r="H43" s="23">
        <v>-0.19592062674351296</v>
      </c>
      <c r="I43" s="45">
        <v>-194245099</v>
      </c>
      <c r="J43" s="45">
        <v>-13882660</v>
      </c>
      <c r="K43" s="31">
        <v>-0.63214517793925662</v>
      </c>
      <c r="L43" s="55">
        <v>-0.80031416013686274</v>
      </c>
      <c r="M43" s="45">
        <v>-7144606</v>
      </c>
      <c r="N43" s="31">
        <v>-0.48535756115902862</v>
      </c>
      <c r="O43" s="32">
        <v>-0.82159907383214237</v>
      </c>
      <c r="P43" s="45">
        <v>-30658414</v>
      </c>
      <c r="Q43" s="59">
        <v>3.2911273203868765</v>
      </c>
      <c r="R43" s="55">
        <v>-0.34679068115678913</v>
      </c>
      <c r="S43" s="45">
        <v>-33941424</v>
      </c>
      <c r="T43" s="31">
        <v>0.10708349101163539</v>
      </c>
      <c r="U43" s="30">
        <v>-0.10063946779592359</v>
      </c>
      <c r="V43" s="45">
        <v>-85627104</v>
      </c>
      <c r="W43" s="31">
        <v>-0.55918010574876842</v>
      </c>
      <c r="X43" s="45">
        <v>-35990140</v>
      </c>
      <c r="Y43" s="31">
        <v>6.0360343160617003E-2</v>
      </c>
      <c r="Z43" s="55">
        <v>1.5924527432062732</v>
      </c>
      <c r="AA43" s="45">
        <v>-38246881</v>
      </c>
      <c r="AB43" s="31">
        <v>6.2704424045030072E-2</v>
      </c>
      <c r="AC43" s="32">
        <v>4.3532526496212665</v>
      </c>
      <c r="AD43" s="45">
        <v>-52466812</v>
      </c>
      <c r="AE43" s="59">
        <v>0.37179321890326178</v>
      </c>
      <c r="AF43" s="55">
        <v>0.71133483943429043</v>
      </c>
      <c r="AG43" s="45">
        <v>-101408148</v>
      </c>
      <c r="AH43" s="31">
        <v>0.9328055990899542</v>
      </c>
      <c r="AI43" s="30">
        <v>1.9877399368983459</v>
      </c>
      <c r="AJ43" s="45">
        <v>-228111981</v>
      </c>
      <c r="AK43" s="33">
        <v>1.6640160690241257</v>
      </c>
      <c r="AL43" s="45">
        <v>-34482163</v>
      </c>
      <c r="AM43" s="31">
        <v>-0.65996654430569035</v>
      </c>
      <c r="AN43" s="55">
        <v>-4.189972586936308E-2</v>
      </c>
      <c r="AO43" s="45">
        <v>-39107355</v>
      </c>
      <c r="AP43" s="31">
        <v>0.13413288487732045</v>
      </c>
      <c r="AQ43" s="32">
        <v>2.2497886821150281E-2</v>
      </c>
      <c r="AR43" s="45">
        <v>-74253791</v>
      </c>
      <c r="AS43" s="59">
        <v>0.898716775910823</v>
      </c>
      <c r="AT43" s="55">
        <v>0.41525257909704893</v>
      </c>
      <c r="AU43" s="45">
        <v>-62778374</v>
      </c>
      <c r="AV43" s="31">
        <v>-0.15454318015897661</v>
      </c>
      <c r="AW43" s="30">
        <v>-0.38093363069799879</v>
      </c>
      <c r="AX43" s="45">
        <v>-210621683</v>
      </c>
      <c r="AY43" s="33">
        <v>-7.6674175215724394E-2</v>
      </c>
      <c r="AZ43" s="45">
        <v>-100089427</v>
      </c>
      <c r="BA43" s="31">
        <v>0.59432971296771719</v>
      </c>
      <c r="BB43" s="32">
        <v>1.9026435203615273</v>
      </c>
      <c r="BC43" s="45">
        <v>-84324599</v>
      </c>
      <c r="BD43" s="31">
        <v>-0.15750742583429916</v>
      </c>
      <c r="BE43" s="32">
        <v>1.1562337570515828</v>
      </c>
      <c r="BF43" s="45">
        <v>-104616415</v>
      </c>
      <c r="BG43" s="59">
        <v>0.24063934178922097</v>
      </c>
      <c r="BH43" s="55">
        <v>0.40890335148006107</v>
      </c>
      <c r="BI43" s="45">
        <v>-45608706</v>
      </c>
      <c r="BJ43" s="31">
        <v>-0.56403872183920667</v>
      </c>
      <c r="BK43" s="30">
        <v>-0.27349653879216429</v>
      </c>
      <c r="BL43" s="41">
        <v>-334639147</v>
      </c>
      <c r="BM43" s="13">
        <v>0.58881622363638608</v>
      </c>
      <c r="BN43" s="45">
        <v>-85027089</v>
      </c>
      <c r="BO43" s="11">
        <v>0.86427321573210159</v>
      </c>
      <c r="BP43" s="17">
        <v>-0.15048880237869677</v>
      </c>
      <c r="BQ43" s="50">
        <v>-48843905</v>
      </c>
      <c r="BR43" s="11">
        <v>-0.42554889771658533</v>
      </c>
      <c r="BS43" s="13">
        <v>-0.42076326980220802</v>
      </c>
      <c r="BT43" s="50">
        <v>-12645061</v>
      </c>
      <c r="BU43" s="11">
        <v>-0.74111281643021787</v>
      </c>
      <c r="BV43" s="13">
        <v>-0.87912928387003131</v>
      </c>
      <c r="BW43" s="49">
        <v>-6749118</v>
      </c>
      <c r="BX43" s="11">
        <v>-0.46626449647020285</v>
      </c>
      <c r="BY43" s="13">
        <v>-0.85202127856905219</v>
      </c>
      <c r="BZ43" s="39">
        <v>-153265173</v>
      </c>
      <c r="CA43" s="13">
        <v>-0.54199867417185355</v>
      </c>
      <c r="CB43" s="50">
        <v>-20518215</v>
      </c>
      <c r="CC43" s="11">
        <v>2.0401327995747001</v>
      </c>
      <c r="CD43" s="13">
        <v>-0.75868614060161466</v>
      </c>
      <c r="CE43" s="50">
        <v>-26754052</v>
      </c>
      <c r="CF43" s="11">
        <v>0.30391712924345504</v>
      </c>
      <c r="CG43" s="13">
        <v>-0.45225403251439455</v>
      </c>
      <c r="CH43" s="50">
        <v>-122453339</v>
      </c>
      <c r="CI43" s="11">
        <v>3.577001607083667</v>
      </c>
      <c r="CJ43" s="13">
        <v>8.6838867760305778</v>
      </c>
      <c r="CK43" s="50">
        <v>-58610441</v>
      </c>
      <c r="CL43" s="552">
        <v>-0.52136510544641013</v>
      </c>
      <c r="CM43" s="553">
        <v>7.6841630269318149</v>
      </c>
      <c r="CN43" s="550">
        <v>-228336047</v>
      </c>
      <c r="CO43" s="13">
        <v>0.48981038895248563</v>
      </c>
      <c r="CP43" s="50">
        <v>-41318596</v>
      </c>
      <c r="CQ43" s="552">
        <v>-0.29503011246750388</v>
      </c>
      <c r="CR43" s="13">
        <v>1.0137519759881646</v>
      </c>
      <c r="CS43" s="50">
        <v>-85989880</v>
      </c>
      <c r="CT43" s="552">
        <v>1.0811423505290452</v>
      </c>
      <c r="CU43" s="13">
        <v>2.2140880940203003</v>
      </c>
      <c r="CV43" s="50">
        <v>-17139025</v>
      </c>
      <c r="CW43" s="13">
        <v>-0.80068555741675651</v>
      </c>
      <c r="CX43" s="697">
        <v>-0.86003627879840827</v>
      </c>
      <c r="CY43" s="48">
        <v>232526751</v>
      </c>
      <c r="CZ43" s="13">
        <v>-14.567093285644896</v>
      </c>
      <c r="DA43" s="684">
        <v>-4.9673264188542792</v>
      </c>
      <c r="DB43" s="550">
        <v>88079250</v>
      </c>
      <c r="DC43" s="527">
        <v>-1.385743955705776</v>
      </c>
      <c r="DE43" s="683"/>
      <c r="DF43" s="690"/>
    </row>
    <row r="44" spans="1:110" ht="20.100000000000001" customHeight="1">
      <c r="A44" s="47" t="s">
        <v>5</v>
      </c>
      <c r="B44" s="46">
        <v>-69522506</v>
      </c>
      <c r="C44" s="45">
        <v>-40048032</v>
      </c>
      <c r="D44" s="23">
        <v>-0.42395586258067275</v>
      </c>
      <c r="E44" s="42">
        <v>-46935053</v>
      </c>
      <c r="F44" s="23">
        <v>0.17196902459526608</v>
      </c>
      <c r="G44" s="42">
        <v>-37739508</v>
      </c>
      <c r="H44" s="23">
        <v>-0.19592062674351296</v>
      </c>
      <c r="I44" s="44">
        <v>-194245099</v>
      </c>
      <c r="J44" s="42">
        <v>-13882660</v>
      </c>
      <c r="K44" s="31">
        <v>-0.63214517793925662</v>
      </c>
      <c r="L44" s="55">
        <v>-0.80031416013686274</v>
      </c>
      <c r="M44" s="42">
        <v>-7144606</v>
      </c>
      <c r="N44" s="31">
        <v>-0.48535756115902862</v>
      </c>
      <c r="O44" s="32">
        <v>-0.82159907383214237</v>
      </c>
      <c r="P44" s="42">
        <v>-30658414</v>
      </c>
      <c r="Q44" s="59">
        <v>3.2911273203868765</v>
      </c>
      <c r="R44" s="55">
        <v>-0.34679068115678913</v>
      </c>
      <c r="S44" s="42">
        <v>-33941424</v>
      </c>
      <c r="T44" s="31">
        <v>0.10708349101163539</v>
      </c>
      <c r="U44" s="30">
        <v>-0.10063946779592359</v>
      </c>
      <c r="V44" s="43">
        <v>-85627104</v>
      </c>
      <c r="W44" s="31">
        <v>-0.55918010574876842</v>
      </c>
      <c r="X44" s="42">
        <v>-35990140</v>
      </c>
      <c r="Y44" s="31">
        <v>6.0360343160617003E-2</v>
      </c>
      <c r="Z44" s="55">
        <v>1.5924527432062732</v>
      </c>
      <c r="AA44" s="42">
        <v>-38246881</v>
      </c>
      <c r="AB44" s="31">
        <v>6.2704424045030072E-2</v>
      </c>
      <c r="AC44" s="32">
        <v>4.3532526496212665</v>
      </c>
      <c r="AD44" s="42">
        <v>-52466812</v>
      </c>
      <c r="AE44" s="59">
        <v>0.37179321890326178</v>
      </c>
      <c r="AF44" s="55">
        <v>0.71133483943429043</v>
      </c>
      <c r="AG44" s="42">
        <v>-101408148</v>
      </c>
      <c r="AH44" s="31">
        <v>0.9328055990899542</v>
      </c>
      <c r="AI44" s="30">
        <v>1.9877399368983459</v>
      </c>
      <c r="AJ44" s="43">
        <v>-228111981</v>
      </c>
      <c r="AK44" s="33">
        <v>1.6640160690241257</v>
      </c>
      <c r="AL44" s="42">
        <v>-34482163</v>
      </c>
      <c r="AM44" s="31">
        <v>-0.65996654430569035</v>
      </c>
      <c r="AN44" s="55">
        <v>-4.189972586936308E-2</v>
      </c>
      <c r="AO44" s="42">
        <v>-39107355</v>
      </c>
      <c r="AP44" s="31">
        <v>0.13413288487732045</v>
      </c>
      <c r="AQ44" s="32">
        <v>2.2497886821150281E-2</v>
      </c>
      <c r="AR44" s="42">
        <v>-74253791</v>
      </c>
      <c r="AS44" s="59">
        <v>0.898716775910823</v>
      </c>
      <c r="AT44" s="55">
        <v>0.41525257909704893</v>
      </c>
      <c r="AU44" s="42">
        <v>-62778374</v>
      </c>
      <c r="AV44" s="31">
        <v>-0.15454318015897661</v>
      </c>
      <c r="AW44" s="30">
        <v>-0.38093363069799879</v>
      </c>
      <c r="AX44" s="43">
        <v>-210616693</v>
      </c>
      <c r="AY44" s="33">
        <v>-7.6696050436736996E-2</v>
      </c>
      <c r="AZ44" s="42">
        <v>-100089427</v>
      </c>
      <c r="BA44" s="31">
        <v>0.59432971296771719</v>
      </c>
      <c r="BB44" s="32">
        <v>1.9026435203615273</v>
      </c>
      <c r="BC44" s="42">
        <v>-84324599</v>
      </c>
      <c r="BD44" s="31">
        <v>-0.15750742583429916</v>
      </c>
      <c r="BE44" s="32">
        <v>1.1562337570515828</v>
      </c>
      <c r="BF44" s="42">
        <v>-104616415</v>
      </c>
      <c r="BG44" s="59">
        <v>0.24063934178922097</v>
      </c>
      <c r="BH44" s="55">
        <v>0.40890335148006107</v>
      </c>
      <c r="BI44" s="42">
        <v>-45608706</v>
      </c>
      <c r="BJ44" s="31">
        <v>-0.56403872183920667</v>
      </c>
      <c r="BK44" s="30">
        <v>-0.27349653879216429</v>
      </c>
      <c r="BL44" s="41">
        <v>-334639147</v>
      </c>
      <c r="BM44" s="13">
        <v>0.5888538663932017</v>
      </c>
      <c r="BN44" s="42">
        <v>-85027089</v>
      </c>
      <c r="BO44" s="11">
        <v>0.86427321573210159</v>
      </c>
      <c r="BP44" s="17">
        <v>-0.15048880237869677</v>
      </c>
      <c r="BQ44" s="41">
        <v>-48843905</v>
      </c>
      <c r="BR44" s="11">
        <v>-0.42554889771658533</v>
      </c>
      <c r="BS44" s="13">
        <v>-0.42076326980220802</v>
      </c>
      <c r="BT44" s="41">
        <v>-12645061</v>
      </c>
      <c r="BU44" s="11">
        <v>-0.74111281643021787</v>
      </c>
      <c r="BV44" s="13">
        <v>-0.87912928387003131</v>
      </c>
      <c r="BW44" s="40">
        <v>-6749118</v>
      </c>
      <c r="BX44" s="11">
        <v>-0.46626449647020285</v>
      </c>
      <c r="BY44" s="13">
        <v>-0.85202127856905219</v>
      </c>
      <c r="BZ44" s="39">
        <v>-153265173</v>
      </c>
      <c r="CA44" s="13">
        <v>-0.54199867417185355</v>
      </c>
      <c r="CB44" s="41">
        <v>-20518215</v>
      </c>
      <c r="CC44" s="11">
        <v>2.0401327995747001</v>
      </c>
      <c r="CD44" s="13">
        <v>-0.75868614060161466</v>
      </c>
      <c r="CE44" s="41">
        <v>-26754052</v>
      </c>
      <c r="CF44" s="11">
        <v>0.30391712924345504</v>
      </c>
      <c r="CG44" s="13">
        <v>-0.45225403251439455</v>
      </c>
      <c r="CH44" s="41">
        <v>-122453339</v>
      </c>
      <c r="CI44" s="11">
        <v>3.577001607083667</v>
      </c>
      <c r="CJ44" s="13">
        <v>8.6838867760305778</v>
      </c>
      <c r="CK44" s="41">
        <v>-58610441</v>
      </c>
      <c r="CL44" s="552">
        <v>-0.52136510544641013</v>
      </c>
      <c r="CM44" s="553">
        <v>7.6841630269318149</v>
      </c>
      <c r="CN44" s="550">
        <v>-228336047</v>
      </c>
      <c r="CO44" s="13">
        <v>0.48981038895248563</v>
      </c>
      <c r="CP44" s="41">
        <v>-41318596</v>
      </c>
      <c r="CQ44" s="552">
        <v>-0.29503011246750388</v>
      </c>
      <c r="CR44" s="13">
        <v>1.0137519759881646</v>
      </c>
      <c r="CS44" s="41">
        <v>-85989880</v>
      </c>
      <c r="CT44" s="552">
        <v>1.0811423505290452</v>
      </c>
      <c r="CU44" s="13">
        <v>2.2140880940203003</v>
      </c>
      <c r="CV44" s="41">
        <v>-17139025</v>
      </c>
      <c r="CW44" s="13">
        <v>-0.80068555741675651</v>
      </c>
      <c r="CX44" s="697">
        <v>-0.86003627879840827</v>
      </c>
      <c r="CY44" s="48">
        <v>232526751</v>
      </c>
      <c r="CZ44" s="13">
        <v>-14.567093285644896</v>
      </c>
      <c r="DA44" s="684">
        <v>-4.9673264188542792</v>
      </c>
      <c r="DB44" s="550">
        <v>88079250</v>
      </c>
      <c r="DC44" s="527">
        <v>-1.385743955705776</v>
      </c>
      <c r="DE44" s="683"/>
      <c r="DF44" s="690"/>
    </row>
    <row r="45" spans="1:110" ht="20.100000000000001" customHeight="1">
      <c r="A45" s="47" t="s">
        <v>4</v>
      </c>
      <c r="B45" s="46">
        <v>0</v>
      </c>
      <c r="C45" s="45">
        <v>0</v>
      </c>
      <c r="D45" s="23" t="s">
        <v>3</v>
      </c>
      <c r="E45" s="42">
        <v>0</v>
      </c>
      <c r="F45" s="23" t="s">
        <v>3</v>
      </c>
      <c r="G45" s="42">
        <v>0</v>
      </c>
      <c r="H45" s="23" t="s">
        <v>3</v>
      </c>
      <c r="I45" s="44">
        <v>0</v>
      </c>
      <c r="J45" s="42">
        <v>0</v>
      </c>
      <c r="K45" s="31" t="s">
        <v>3</v>
      </c>
      <c r="L45" s="55" t="s">
        <v>3</v>
      </c>
      <c r="M45" s="42">
        <v>0</v>
      </c>
      <c r="N45" s="31" t="s">
        <v>3</v>
      </c>
      <c r="O45" s="32" t="s">
        <v>3</v>
      </c>
      <c r="P45" s="42">
        <v>0</v>
      </c>
      <c r="Q45" s="59" t="s">
        <v>3</v>
      </c>
      <c r="R45" s="55" t="s">
        <v>3</v>
      </c>
      <c r="S45" s="42">
        <v>0</v>
      </c>
      <c r="T45" s="31" t="s">
        <v>3</v>
      </c>
      <c r="U45" s="30" t="s">
        <v>3</v>
      </c>
      <c r="V45" s="43">
        <v>0</v>
      </c>
      <c r="W45" s="31" t="s">
        <v>3</v>
      </c>
      <c r="X45" s="42">
        <v>0</v>
      </c>
      <c r="Y45" s="31" t="s">
        <v>3</v>
      </c>
      <c r="Z45" s="55" t="s">
        <v>3</v>
      </c>
      <c r="AA45" s="42">
        <v>0</v>
      </c>
      <c r="AB45" s="31" t="s">
        <v>3</v>
      </c>
      <c r="AC45" s="32" t="s">
        <v>3</v>
      </c>
      <c r="AD45" s="42">
        <v>0</v>
      </c>
      <c r="AE45" s="59" t="s">
        <v>3</v>
      </c>
      <c r="AF45" s="55" t="s">
        <v>3</v>
      </c>
      <c r="AG45" s="42">
        <v>0</v>
      </c>
      <c r="AH45" s="31" t="s">
        <v>3</v>
      </c>
      <c r="AI45" s="30" t="s">
        <v>3</v>
      </c>
      <c r="AJ45" s="43">
        <v>0</v>
      </c>
      <c r="AK45" s="33" t="s">
        <v>3</v>
      </c>
      <c r="AL45" s="42">
        <v>0</v>
      </c>
      <c r="AM45" s="31" t="s">
        <v>3</v>
      </c>
      <c r="AN45" s="55" t="s">
        <v>3</v>
      </c>
      <c r="AO45" s="42">
        <v>0</v>
      </c>
      <c r="AP45" s="31" t="s">
        <v>3</v>
      </c>
      <c r="AQ45" s="32" t="s">
        <v>3</v>
      </c>
      <c r="AR45" s="42">
        <v>0</v>
      </c>
      <c r="AS45" s="59" t="s">
        <v>3</v>
      </c>
      <c r="AT45" s="55" t="s">
        <v>3</v>
      </c>
      <c r="AU45" s="42">
        <v>0</v>
      </c>
      <c r="AV45" s="31" t="s">
        <v>3</v>
      </c>
      <c r="AW45" s="30" t="s">
        <v>3</v>
      </c>
      <c r="AX45" s="43">
        <v>0</v>
      </c>
      <c r="AY45" s="33" t="s">
        <v>3</v>
      </c>
      <c r="AZ45" s="42">
        <v>0</v>
      </c>
      <c r="BA45" s="31" t="s">
        <v>3</v>
      </c>
      <c r="BB45" s="30" t="s">
        <v>3</v>
      </c>
      <c r="BC45" s="42">
        <v>0</v>
      </c>
      <c r="BD45" s="31" t="s">
        <v>3</v>
      </c>
      <c r="BE45" s="30" t="s">
        <v>3</v>
      </c>
      <c r="BF45" s="42">
        <v>0</v>
      </c>
      <c r="BG45" s="59" t="s">
        <v>3</v>
      </c>
      <c r="BH45" s="55" t="s">
        <v>3</v>
      </c>
      <c r="BI45" s="42">
        <v>0</v>
      </c>
      <c r="BJ45" s="31" t="s">
        <v>3</v>
      </c>
      <c r="BK45" s="30" t="s">
        <v>3</v>
      </c>
      <c r="BL45" s="41">
        <v>0</v>
      </c>
      <c r="BM45" s="13" t="s">
        <v>358</v>
      </c>
      <c r="BN45" s="42">
        <v>0</v>
      </c>
      <c r="BO45" s="11" t="s">
        <v>3</v>
      </c>
      <c r="BP45" s="17" t="s">
        <v>3</v>
      </c>
      <c r="BQ45" s="41">
        <v>0</v>
      </c>
      <c r="BR45" s="11" t="s">
        <v>3</v>
      </c>
      <c r="BS45" s="13" t="s">
        <v>3</v>
      </c>
      <c r="BT45" s="41">
        <v>0</v>
      </c>
      <c r="BU45" s="11" t="s">
        <v>3</v>
      </c>
      <c r="BV45" s="13" t="s">
        <v>3</v>
      </c>
      <c r="BW45" s="40">
        <v>0</v>
      </c>
      <c r="BX45" s="11" t="s">
        <v>3</v>
      </c>
      <c r="BY45" s="13" t="s">
        <v>3</v>
      </c>
      <c r="BZ45" s="39">
        <v>0</v>
      </c>
      <c r="CA45" s="13" t="s">
        <v>3</v>
      </c>
      <c r="CB45" s="41">
        <v>0</v>
      </c>
      <c r="CC45" s="11" t="s">
        <v>3</v>
      </c>
      <c r="CD45" s="13" t="s">
        <v>3</v>
      </c>
      <c r="CE45" s="41">
        <v>0</v>
      </c>
      <c r="CF45" s="11" t="s">
        <v>3</v>
      </c>
      <c r="CG45" s="13" t="s">
        <v>3</v>
      </c>
      <c r="CH45" s="41">
        <v>0</v>
      </c>
      <c r="CI45" s="11" t="s">
        <v>3</v>
      </c>
      <c r="CJ45" s="13" t="s">
        <v>3</v>
      </c>
      <c r="CK45" s="41">
        <v>0</v>
      </c>
      <c r="CL45" s="552" t="s">
        <v>3</v>
      </c>
      <c r="CM45" s="553" t="s">
        <v>3</v>
      </c>
      <c r="CN45" s="550">
        <v>0</v>
      </c>
      <c r="CO45" s="13" t="s">
        <v>358</v>
      </c>
      <c r="CP45" s="41">
        <v>0</v>
      </c>
      <c r="CQ45" s="552" t="s">
        <v>3</v>
      </c>
      <c r="CR45" s="13" t="s">
        <v>358</v>
      </c>
      <c r="CS45" s="41">
        <v>0</v>
      </c>
      <c r="CT45" s="552" t="s">
        <v>3</v>
      </c>
      <c r="CU45" s="13" t="s">
        <v>3</v>
      </c>
      <c r="CV45" s="41">
        <v>0</v>
      </c>
      <c r="CW45" s="13" t="s">
        <v>3</v>
      </c>
      <c r="CX45" s="697" t="s">
        <v>3</v>
      </c>
      <c r="CY45" s="38">
        <v>0</v>
      </c>
      <c r="CZ45" s="13" t="s">
        <v>3</v>
      </c>
      <c r="DA45" s="684" t="s">
        <v>3</v>
      </c>
      <c r="DB45" s="695">
        <v>0</v>
      </c>
      <c r="DC45" s="527" t="s">
        <v>3</v>
      </c>
      <c r="DE45" s="683"/>
      <c r="DF45" s="690"/>
    </row>
    <row r="46" spans="1:110" ht="20.100000000000001" customHeight="1">
      <c r="A46" s="37" t="s">
        <v>2</v>
      </c>
      <c r="B46" s="36">
        <v>33486602</v>
      </c>
      <c r="C46" s="29">
        <v>-23329067</v>
      </c>
      <c r="D46" s="23">
        <v>-1.6966686855835658</v>
      </c>
      <c r="E46" s="29">
        <v>6774781</v>
      </c>
      <c r="F46" s="23">
        <v>-1.2904008548648773</v>
      </c>
      <c r="G46" s="29">
        <v>-946920944</v>
      </c>
      <c r="H46" s="23">
        <v>-140.77144707703468</v>
      </c>
      <c r="I46" s="35">
        <v>-929988628</v>
      </c>
      <c r="J46" s="29">
        <v>13999017</v>
      </c>
      <c r="K46" s="31">
        <v>-1.0147837230644252</v>
      </c>
      <c r="L46" s="55">
        <v>-0.58195170116095984</v>
      </c>
      <c r="M46" s="29">
        <v>26245146</v>
      </c>
      <c r="N46" s="31">
        <v>0.87478492239847983</v>
      </c>
      <c r="O46" s="32">
        <v>-2.1249976692166901</v>
      </c>
      <c r="P46" s="29">
        <v>339324409</v>
      </c>
      <c r="Q46" s="59">
        <v>11.929034915637352</v>
      </c>
      <c r="R46" s="55">
        <v>49.086402645340122</v>
      </c>
      <c r="S46" s="29">
        <v>-14929976</v>
      </c>
      <c r="T46" s="31">
        <v>-1.0439991217961571</v>
      </c>
      <c r="U46" s="30">
        <v>-0.98423313361627363</v>
      </c>
      <c r="V46" s="34">
        <v>364638596</v>
      </c>
      <c r="W46" s="31">
        <v>-1.3920893062791302</v>
      </c>
      <c r="X46" s="29">
        <v>-942624</v>
      </c>
      <c r="Y46" s="31">
        <v>-0.93686366274131982</v>
      </c>
      <c r="Z46" s="55">
        <v>-1.0673350135941688</v>
      </c>
      <c r="AA46" s="29">
        <v>-32379172</v>
      </c>
      <c r="AB46" s="31">
        <v>33.350039888651253</v>
      </c>
      <c r="AC46" s="32">
        <v>-2.2337203991930545</v>
      </c>
      <c r="AD46" s="29">
        <v>4067231</v>
      </c>
      <c r="AE46" s="59">
        <v>-1.1256125697099357</v>
      </c>
      <c r="AF46" s="55">
        <v>-0.98801373879354493</v>
      </c>
      <c r="AG46" s="29">
        <v>-237499426</v>
      </c>
      <c r="AH46" s="31">
        <v>-59.393394916590672</v>
      </c>
      <c r="AI46" s="30">
        <v>14.907555779058185</v>
      </c>
      <c r="AJ46" s="34">
        <v>-266753991</v>
      </c>
      <c r="AK46" s="33">
        <v>-1.7315572019150709</v>
      </c>
      <c r="AL46" s="29">
        <v>-6964312</v>
      </c>
      <c r="AM46" s="31">
        <v>-0.97067651018238676</v>
      </c>
      <c r="AN46" s="55">
        <v>6.3882184200699328</v>
      </c>
      <c r="AO46" s="29">
        <v>-10340941</v>
      </c>
      <c r="AP46" s="31">
        <v>0.48484746231932174</v>
      </c>
      <c r="AQ46" s="32">
        <v>-0.68062985057184289</v>
      </c>
      <c r="AR46" s="29">
        <v>-20705862</v>
      </c>
      <c r="AS46" s="59">
        <v>1.0023189378993651</v>
      </c>
      <c r="AT46" s="55">
        <v>-6.0908989432859846</v>
      </c>
      <c r="AU46" s="29">
        <v>-1183985279</v>
      </c>
      <c r="AV46" s="31">
        <v>56.181163430916328</v>
      </c>
      <c r="AW46" s="30">
        <v>3.9852132232100637</v>
      </c>
      <c r="AX46" s="34">
        <v>-1221996394</v>
      </c>
      <c r="AY46" s="33">
        <v>3.5809863590756921</v>
      </c>
      <c r="AZ46" s="29">
        <v>-7798124</v>
      </c>
      <c r="BA46" s="31">
        <v>-0.99341366473189063</v>
      </c>
      <c r="BB46" s="32">
        <v>0.11972639939164127</v>
      </c>
      <c r="BC46" s="29">
        <v>-1638978</v>
      </c>
      <c r="BD46" s="31">
        <v>-0.7898240653777755</v>
      </c>
      <c r="BE46" s="32">
        <v>-0.84150591324329194</v>
      </c>
      <c r="BF46" s="29">
        <v>14608605</v>
      </c>
      <c r="BG46" s="59">
        <v>-9.9132404461804864</v>
      </c>
      <c r="BH46" s="55">
        <v>-1.7055299122538341</v>
      </c>
      <c r="BI46" s="29">
        <v>127202273</v>
      </c>
      <c r="BJ46" s="31">
        <v>7.7073524816366792</v>
      </c>
      <c r="BK46" s="30">
        <v>-1.1074356879736171</v>
      </c>
      <c r="BL46" s="28">
        <v>132373776</v>
      </c>
      <c r="BM46" s="13">
        <v>-1.1083258319336742</v>
      </c>
      <c r="BN46" s="29">
        <v>16685137</v>
      </c>
      <c r="BO46" s="11">
        <v>-0.86882988325216481</v>
      </c>
      <c r="BP46" s="17">
        <v>-3.1396347377907814</v>
      </c>
      <c r="BQ46" s="28">
        <v>-7673886</v>
      </c>
      <c r="BR46" s="11">
        <v>-1.459923463619148</v>
      </c>
      <c r="BS46" s="13">
        <v>3.6821165384770262</v>
      </c>
      <c r="BT46" s="28">
        <v>18498384</v>
      </c>
      <c r="BU46" s="11">
        <v>-3.4105627839662982</v>
      </c>
      <c r="BV46" s="13">
        <v>0.26626628620597237</v>
      </c>
      <c r="BW46" s="15">
        <v>-986919709</v>
      </c>
      <c r="BX46" s="11">
        <v>-54.351671637911721</v>
      </c>
      <c r="BY46" s="13">
        <v>-8.7586641002869499</v>
      </c>
      <c r="BZ46" s="27">
        <v>-959410074</v>
      </c>
      <c r="CA46" s="13">
        <v>-8.2477351858573549</v>
      </c>
      <c r="CB46" s="28">
        <v>16554261</v>
      </c>
      <c r="CC46" s="11">
        <v>-1.0167736654248942</v>
      </c>
      <c r="CD46" s="13">
        <v>-7.8438672694146616E-3</v>
      </c>
      <c r="CE46" s="28">
        <v>-50160554</v>
      </c>
      <c r="CF46" s="11">
        <v>-4.0300690559367158</v>
      </c>
      <c r="CG46" s="13">
        <v>5.536525822770888</v>
      </c>
      <c r="CH46" s="28">
        <v>109139996</v>
      </c>
      <c r="CI46" s="11">
        <v>-3.175813209718537</v>
      </c>
      <c r="CJ46" s="13">
        <v>4.8999746139987144</v>
      </c>
      <c r="CK46" s="28">
        <v>-1512007960</v>
      </c>
      <c r="CL46" s="552">
        <v>-14.853839246979632</v>
      </c>
      <c r="CM46" s="553">
        <v>0.53204758828055798</v>
      </c>
      <c r="CN46" s="548">
        <v>-1436474257</v>
      </c>
      <c r="CO46" s="13">
        <v>0.49724741893840063</v>
      </c>
      <c r="CP46" s="28">
        <v>29090783</v>
      </c>
      <c r="CQ46" s="552">
        <v>-1.0192398345574847</v>
      </c>
      <c r="CR46" s="13">
        <v>0.75729880059278987</v>
      </c>
      <c r="CS46" s="28">
        <v>-223415817</v>
      </c>
      <c r="CT46" s="552">
        <v>-8.6799519971669383</v>
      </c>
      <c r="CU46" s="13">
        <v>3.4540141442616443</v>
      </c>
      <c r="CV46" s="28">
        <v>20064724</v>
      </c>
      <c r="CW46" s="13">
        <v>-1.0898088786614424</v>
      </c>
      <c r="CX46" s="697">
        <v>-0.81615608635353076</v>
      </c>
      <c r="CY46" s="26">
        <v>-1387205766</v>
      </c>
      <c r="CZ46" s="13">
        <v>-70.136548601416095</v>
      </c>
      <c r="DA46" s="684">
        <v>-8.2540699058224587E-2</v>
      </c>
      <c r="DB46" s="548">
        <v>-1561466076</v>
      </c>
      <c r="DC46" s="527">
        <v>8.7012919577855063E-2</v>
      </c>
      <c r="DE46" s="683"/>
      <c r="DF46" s="690"/>
    </row>
    <row r="47" spans="1:110" ht="20.100000000000001" customHeight="1">
      <c r="A47" s="25" t="s">
        <v>1</v>
      </c>
      <c r="B47" s="24">
        <v>3111533776</v>
      </c>
      <c r="C47" s="18">
        <v>3130504081</v>
      </c>
      <c r="D47" s="23">
        <v>6.0967697494793693E-3</v>
      </c>
      <c r="E47" s="18">
        <v>2543905606</v>
      </c>
      <c r="F47" s="23">
        <v>-0.18738147589720389</v>
      </c>
      <c r="G47" s="18">
        <v>332452369</v>
      </c>
      <c r="H47" s="23">
        <v>-0.86931418830325891</v>
      </c>
      <c r="I47" s="22">
        <v>9118395832</v>
      </c>
      <c r="J47" s="18">
        <v>3626834004</v>
      </c>
      <c r="K47" s="31">
        <v>9.9093342150315671</v>
      </c>
      <c r="L47" s="55">
        <v>0.16560971697451365</v>
      </c>
      <c r="M47" s="18">
        <v>3361874356</v>
      </c>
      <c r="N47" s="31">
        <v>-7.3055355637390185E-2</v>
      </c>
      <c r="O47" s="32">
        <v>7.3908312851038271E-2</v>
      </c>
      <c r="P47" s="18">
        <v>4147098147</v>
      </c>
      <c r="Q47" s="59">
        <v>0.23356726273800099</v>
      </c>
      <c r="R47" s="55">
        <v>0.63020913088077846</v>
      </c>
      <c r="S47" s="18">
        <v>3888029155</v>
      </c>
      <c r="T47" s="31">
        <v>-6.2469944722048587E-2</v>
      </c>
      <c r="U47" s="30">
        <v>10.694996088296786</v>
      </c>
      <c r="V47" s="21">
        <v>15023835662</v>
      </c>
      <c r="W47" s="31">
        <v>0.64764021422227724</v>
      </c>
      <c r="X47" s="18">
        <v>5740527554</v>
      </c>
      <c r="Y47" s="31">
        <v>0.4764620647501292</v>
      </c>
      <c r="Z47" s="55">
        <v>0.58279302214240514</v>
      </c>
      <c r="AA47" s="18">
        <v>4582533911</v>
      </c>
      <c r="AB47" s="31">
        <v>-0.20172251280165177</v>
      </c>
      <c r="AC47" s="32">
        <v>0.3630889871959273</v>
      </c>
      <c r="AD47" s="18">
        <v>6615802122</v>
      </c>
      <c r="AE47" s="59">
        <v>0.4436995449437493</v>
      </c>
      <c r="AF47" s="55">
        <v>0.59528467557148468</v>
      </c>
      <c r="AG47" s="18">
        <v>4129062902</v>
      </c>
      <c r="AH47" s="31">
        <v>-0.37587871797596062</v>
      </c>
      <c r="AI47" s="30">
        <v>6.1993811617907069E-2</v>
      </c>
      <c r="AJ47" s="21">
        <v>21067926489</v>
      </c>
      <c r="AK47" s="33">
        <v>0.40230011582777125</v>
      </c>
      <c r="AL47" s="18">
        <v>7776365735</v>
      </c>
      <c r="AM47" s="31">
        <v>0.88332459920466477</v>
      </c>
      <c r="AN47" s="55">
        <v>0.35464304662755741</v>
      </c>
      <c r="AO47" s="18">
        <v>10103870661</v>
      </c>
      <c r="AP47" s="31">
        <v>0.29930497166874837</v>
      </c>
      <c r="AQ47" s="32">
        <v>1.2048654428386181</v>
      </c>
      <c r="AR47" s="18">
        <v>9051817123</v>
      </c>
      <c r="AS47" s="59">
        <v>-0.10412381287310302</v>
      </c>
      <c r="AT47" s="55">
        <v>0.36821158735980708</v>
      </c>
      <c r="AU47" s="18">
        <v>6006335908</v>
      </c>
      <c r="AV47" s="31">
        <v>-0.33644970657456796</v>
      </c>
      <c r="AW47" s="30">
        <v>0.4546486819299127</v>
      </c>
      <c r="AX47" s="21">
        <v>32938389427</v>
      </c>
      <c r="AY47" s="33">
        <v>0.56343764746843084</v>
      </c>
      <c r="AZ47" s="18">
        <v>5380482297</v>
      </c>
      <c r="BA47" s="19">
        <v>-0.10419890272310757</v>
      </c>
      <c r="BB47" s="20">
        <v>-0.30809809101654861</v>
      </c>
      <c r="BC47" s="18">
        <v>10237076184</v>
      </c>
      <c r="BD47" s="19">
        <v>0.9026317008250162</v>
      </c>
      <c r="BE47" s="20">
        <v>1.3183613237861498E-2</v>
      </c>
      <c r="BF47" s="18">
        <v>10981023936</v>
      </c>
      <c r="BG47" s="59">
        <v>7.2671897583682199E-2</v>
      </c>
      <c r="BH47" s="55">
        <v>0.21312922994191164</v>
      </c>
      <c r="BI47" s="18">
        <v>9794125350</v>
      </c>
      <c r="BJ47" s="31">
        <v>-0.10808633083012342</v>
      </c>
      <c r="BK47" s="30">
        <v>0.63063230229180856</v>
      </c>
      <c r="BL47" s="16">
        <v>36392707767</v>
      </c>
      <c r="BM47" s="13">
        <v>0.10487210820236559</v>
      </c>
      <c r="BN47" s="18">
        <v>15508803581</v>
      </c>
      <c r="BO47" s="11">
        <v>0.58348020132292877</v>
      </c>
      <c r="BP47" s="17">
        <v>1.8824188474046752</v>
      </c>
      <c r="BQ47" s="16">
        <v>18880027288</v>
      </c>
      <c r="BR47" s="11">
        <v>0.21737484064406631</v>
      </c>
      <c r="BS47" s="13">
        <v>0.84427925988364416</v>
      </c>
      <c r="BT47" s="16">
        <v>19759944032</v>
      </c>
      <c r="BU47" s="11">
        <v>4.6605692384738662E-2</v>
      </c>
      <c r="BV47" s="13">
        <v>0.79946279574342238</v>
      </c>
      <c r="BW47" s="15">
        <v>15829906618</v>
      </c>
      <c r="BX47" s="11">
        <v>-0.19888909642838815</v>
      </c>
      <c r="BY47" s="13">
        <v>0.61626547060682646</v>
      </c>
      <c r="BZ47" s="14">
        <v>69978681519</v>
      </c>
      <c r="CA47" s="13">
        <v>0.92287647204022893</v>
      </c>
      <c r="CB47" s="16">
        <v>19598795074</v>
      </c>
      <c r="CC47" s="11">
        <v>0.23808658806075589</v>
      </c>
      <c r="CD47" s="13">
        <v>0.26372063271280921</v>
      </c>
      <c r="CE47" s="16">
        <v>19690240569</v>
      </c>
      <c r="CF47" s="11">
        <v>4.6658733179629763E-3</v>
      </c>
      <c r="CG47" s="13">
        <v>4.2913777011062137E-2</v>
      </c>
      <c r="CH47" s="16">
        <v>17158833398</v>
      </c>
      <c r="CI47" s="11">
        <v>-0.12856151564676188</v>
      </c>
      <c r="CJ47" s="13">
        <v>-0.13163552638548282</v>
      </c>
      <c r="CK47" s="16">
        <v>1628712927</v>
      </c>
      <c r="CL47" s="552">
        <v>-0.90508020625750474</v>
      </c>
      <c r="CM47" s="553">
        <v>-0.89711165287936634</v>
      </c>
      <c r="CN47" s="548">
        <v>58076581968</v>
      </c>
      <c r="CO47" s="13">
        <v>-0.17008179194928741</v>
      </c>
      <c r="CP47" s="16">
        <v>16638381837</v>
      </c>
      <c r="CQ47" s="552">
        <v>9.215662662939005</v>
      </c>
      <c r="CR47" s="13">
        <v>-0.15105077765353647</v>
      </c>
      <c r="CS47" s="16">
        <v>22403637988</v>
      </c>
      <c r="CT47" s="552">
        <v>0.34650341646682103</v>
      </c>
      <c r="CU47" s="13">
        <v>0.13780417814051127</v>
      </c>
      <c r="CV47" s="16">
        <v>19322193379</v>
      </c>
      <c r="CW47" s="13">
        <v>-0.13754215322754748</v>
      </c>
      <c r="CX47" s="697">
        <v>0.12607850025819101</v>
      </c>
      <c r="CY47" s="12">
        <v>14698116401</v>
      </c>
      <c r="CZ47" s="13">
        <v>-0.23931428939250754</v>
      </c>
      <c r="DA47" s="684">
        <v>8.0243751107649928</v>
      </c>
      <c r="DB47" s="696">
        <v>73062329605</v>
      </c>
      <c r="DC47" s="527">
        <v>0.25803425630759569</v>
      </c>
      <c r="DE47" s="683"/>
      <c r="DF47" s="690"/>
    </row>
    <row r="48" spans="1:110" ht="20.100000000000001" customHeight="1" thickBot="1">
      <c r="A48" s="10" t="s">
        <v>0</v>
      </c>
      <c r="B48" s="9">
        <v>7</v>
      </c>
      <c r="C48" s="783">
        <v>7</v>
      </c>
      <c r="D48" s="798"/>
      <c r="E48" s="783">
        <v>8</v>
      </c>
      <c r="F48" s="798"/>
      <c r="G48" s="783">
        <v>8</v>
      </c>
      <c r="H48" s="798"/>
      <c r="I48" s="8">
        <v>8</v>
      </c>
      <c r="J48" s="783">
        <v>8</v>
      </c>
      <c r="K48" s="784"/>
      <c r="L48" s="798"/>
      <c r="M48" s="783">
        <v>8</v>
      </c>
      <c r="N48" s="784"/>
      <c r="O48" s="798"/>
      <c r="P48" s="783">
        <v>8</v>
      </c>
      <c r="Q48" s="784"/>
      <c r="R48" s="798"/>
      <c r="S48" s="783">
        <v>8</v>
      </c>
      <c r="T48" s="784"/>
      <c r="U48" s="799"/>
      <c r="V48" s="800">
        <v>8</v>
      </c>
      <c r="W48" s="799"/>
      <c r="X48" s="783">
        <v>9</v>
      </c>
      <c r="Y48" s="784"/>
      <c r="Z48" s="798"/>
      <c r="AA48" s="783">
        <v>10</v>
      </c>
      <c r="AB48" s="784"/>
      <c r="AC48" s="798"/>
      <c r="AD48" s="783">
        <v>12</v>
      </c>
      <c r="AE48" s="784"/>
      <c r="AF48" s="798"/>
      <c r="AG48" s="783">
        <v>13</v>
      </c>
      <c r="AH48" s="784"/>
      <c r="AI48" s="799"/>
      <c r="AJ48" s="800">
        <v>13</v>
      </c>
      <c r="AK48" s="799"/>
      <c r="AL48" s="783">
        <v>12</v>
      </c>
      <c r="AM48" s="784"/>
      <c r="AN48" s="798"/>
      <c r="AO48" s="783">
        <v>12</v>
      </c>
      <c r="AP48" s="784"/>
      <c r="AQ48" s="798"/>
      <c r="AR48" s="783">
        <v>12</v>
      </c>
      <c r="AS48" s="784"/>
      <c r="AT48" s="798"/>
      <c r="AU48" s="783">
        <v>13</v>
      </c>
      <c r="AV48" s="784"/>
      <c r="AW48" s="799"/>
      <c r="AX48" s="800">
        <v>13</v>
      </c>
      <c r="AY48" s="799"/>
      <c r="AZ48" s="783">
        <v>13</v>
      </c>
      <c r="BA48" s="784"/>
      <c r="BB48" s="798"/>
      <c r="BC48" s="783">
        <v>14</v>
      </c>
      <c r="BD48" s="784"/>
      <c r="BE48" s="798"/>
      <c r="BF48" s="783">
        <v>14</v>
      </c>
      <c r="BG48" s="784"/>
      <c r="BH48" s="798"/>
      <c r="BI48" s="783">
        <v>13</v>
      </c>
      <c r="BJ48" s="784"/>
      <c r="BK48" s="799"/>
      <c r="BL48" s="805">
        <v>14</v>
      </c>
      <c r="BM48" s="777"/>
      <c r="BN48" s="783">
        <v>13</v>
      </c>
      <c r="BO48" s="784"/>
      <c r="BP48" s="784"/>
      <c r="BQ48" s="783">
        <v>13</v>
      </c>
      <c r="BR48" s="784"/>
      <c r="BS48" s="799"/>
      <c r="BT48" s="783">
        <v>14</v>
      </c>
      <c r="BU48" s="784"/>
      <c r="BV48" s="784"/>
      <c r="BW48" s="795">
        <v>14</v>
      </c>
      <c r="BX48" s="796"/>
      <c r="BY48" s="797"/>
      <c r="BZ48" s="807">
        <v>14</v>
      </c>
      <c r="CA48" s="808"/>
      <c r="CB48" s="783">
        <v>14</v>
      </c>
      <c r="CC48" s="784"/>
      <c r="CD48" s="784"/>
      <c r="CE48" s="783">
        <v>14</v>
      </c>
      <c r="CF48" s="784"/>
      <c r="CG48" s="784"/>
      <c r="CH48" s="783">
        <v>15</v>
      </c>
      <c r="CI48" s="784"/>
      <c r="CJ48" s="784"/>
      <c r="CK48" s="776">
        <v>15</v>
      </c>
      <c r="CL48" s="777"/>
      <c r="CM48" s="778"/>
      <c r="CN48" s="779">
        <v>15</v>
      </c>
      <c r="CO48" s="780"/>
      <c r="CP48" s="776">
        <v>15</v>
      </c>
      <c r="CQ48" s="777"/>
      <c r="CR48" s="777"/>
      <c r="CS48" s="776">
        <v>16</v>
      </c>
      <c r="CT48" s="777"/>
      <c r="CU48" s="777"/>
      <c r="CV48" s="776">
        <v>17</v>
      </c>
      <c r="CW48" s="777"/>
      <c r="CX48" s="787"/>
      <c r="CY48" s="790">
        <v>15</v>
      </c>
      <c r="CZ48" s="791"/>
      <c r="DA48" s="791"/>
      <c r="DB48" s="774">
        <v>15</v>
      </c>
      <c r="DC48" s="775"/>
    </row>
    <row r="49" spans="2:88" ht="20.100000000000001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CH49" s="53"/>
      <c r="CI49" s="53"/>
      <c r="CJ49" s="53"/>
    </row>
    <row r="50" spans="2:88" ht="20.100000000000001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BN50" s="4"/>
      <c r="CH50" s="53"/>
      <c r="CI50" s="53"/>
      <c r="CJ50" s="53"/>
    </row>
    <row r="51" spans="2:88" ht="20.100000000000001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CH51" s="53"/>
      <c r="CI51" s="53"/>
      <c r="CJ51" s="53"/>
    </row>
    <row r="52" spans="2:88" ht="20.100000000000001" customHeight="1">
      <c r="BL52" s="7"/>
      <c r="CH52" s="53"/>
      <c r="CI52" s="53"/>
      <c r="CJ52" s="53"/>
    </row>
    <row r="53" spans="2:88" ht="20.100000000000001" customHeight="1">
      <c r="CH53" s="53"/>
      <c r="CI53" s="53"/>
      <c r="CJ53" s="53"/>
    </row>
    <row r="54" spans="2:88" ht="20.100000000000001" customHeight="1">
      <c r="CH54" s="53"/>
      <c r="CI54" s="53"/>
      <c r="CJ54" s="53"/>
    </row>
    <row r="55" spans="2:88" ht="20.100000000000001" customHeight="1">
      <c r="CH55" s="53"/>
      <c r="CI55" s="53"/>
      <c r="CJ55" s="53"/>
    </row>
    <row r="56" spans="2:88" ht="20.100000000000001" customHeight="1">
      <c r="CI56" s="53"/>
      <c r="CJ56" s="53"/>
    </row>
  </sheetData>
  <mergeCells count="76">
    <mergeCell ref="BT48:BV48"/>
    <mergeCell ref="BZ3:CA3"/>
    <mergeCell ref="BZ48:CA48"/>
    <mergeCell ref="BN48:BP48"/>
    <mergeCell ref="BQ48:BS48"/>
    <mergeCell ref="AX3:AY3"/>
    <mergeCell ref="BL3:BM3"/>
    <mergeCell ref="BQ3:BS3"/>
    <mergeCell ref="BN3:BP3"/>
    <mergeCell ref="BT3:BV3"/>
    <mergeCell ref="BI3:BK3"/>
    <mergeCell ref="BF3:BH3"/>
    <mergeCell ref="E48:F48"/>
    <mergeCell ref="CE3:CG3"/>
    <mergeCell ref="CE48:CG48"/>
    <mergeCell ref="AD3:AF3"/>
    <mergeCell ref="G3:H3"/>
    <mergeCell ref="J3:L3"/>
    <mergeCell ref="M3:O3"/>
    <mergeCell ref="P3:R3"/>
    <mergeCell ref="V3:W3"/>
    <mergeCell ref="X3:Z3"/>
    <mergeCell ref="BL48:BM48"/>
    <mergeCell ref="BI48:BK48"/>
    <mergeCell ref="G48:H48"/>
    <mergeCell ref="J48:L48"/>
    <mergeCell ref="M48:O48"/>
    <mergeCell ref="P48:R48"/>
    <mergeCell ref="AU3:AW3"/>
    <mergeCell ref="C3:D3"/>
    <mergeCell ref="AR3:AT3"/>
    <mergeCell ref="AL48:AN48"/>
    <mergeCell ref="BF48:BH48"/>
    <mergeCell ref="S48:U48"/>
    <mergeCell ref="V48:W48"/>
    <mergeCell ref="AO48:AQ48"/>
    <mergeCell ref="X48:Z48"/>
    <mergeCell ref="AA48:AC48"/>
    <mergeCell ref="AD48:AF48"/>
    <mergeCell ref="AG48:AI48"/>
    <mergeCell ref="AJ48:AK48"/>
    <mergeCell ref="E3:F3"/>
    <mergeCell ref="AA3:AC3"/>
    <mergeCell ref="C48:D48"/>
    <mergeCell ref="AG3:AI3"/>
    <mergeCell ref="S3:U3"/>
    <mergeCell ref="CB3:CD3"/>
    <mergeCell ref="CB48:CD48"/>
    <mergeCell ref="BW3:BY3"/>
    <mergeCell ref="BW48:BY48"/>
    <mergeCell ref="BC48:BE48"/>
    <mergeCell ref="AZ48:BB48"/>
    <mergeCell ref="AU48:AW48"/>
    <mergeCell ref="AX48:AY48"/>
    <mergeCell ref="AZ3:BB3"/>
    <mergeCell ref="BC3:BE3"/>
    <mergeCell ref="AR48:AT48"/>
    <mergeCell ref="AL3:AN3"/>
    <mergeCell ref="AO3:AQ3"/>
    <mergeCell ref="AJ3:AK3"/>
    <mergeCell ref="DB3:DC3"/>
    <mergeCell ref="DB48:DC48"/>
    <mergeCell ref="CK48:CM48"/>
    <mergeCell ref="CN48:CO48"/>
    <mergeCell ref="CH3:CJ3"/>
    <mergeCell ref="CH48:CJ48"/>
    <mergeCell ref="CP3:CR3"/>
    <mergeCell ref="CP48:CR48"/>
    <mergeCell ref="CK3:CM3"/>
    <mergeCell ref="CN3:CO3"/>
    <mergeCell ref="CV3:CX3"/>
    <mergeCell ref="CV48:CX48"/>
    <mergeCell ref="CS3:CU3"/>
    <mergeCell ref="CS48:CU48"/>
    <mergeCell ref="CY3:DA3"/>
    <mergeCell ref="CY48:DA48"/>
  </mergeCells>
  <phoneticPr fontId="3" type="noConversion"/>
  <pageMargins left="0.25" right="0.25" top="0.75" bottom="0.75" header="0.3" footer="0.3"/>
  <pageSetup paperSize="9" scale="3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E4E8D-FAD5-4E85-9AC3-59FFEC825641}">
  <sheetPr>
    <tabColor rgb="FF1F497D"/>
    <outlinePr summaryBelow="0"/>
    <pageSetUpPr fitToPage="1"/>
  </sheetPr>
  <dimension ref="A1:AH60"/>
  <sheetViews>
    <sheetView showGridLines="0" zoomScaleNormal="100" workbookViewId="0">
      <pane xSplit="1" topLeftCell="E1" activePane="topRight" state="frozen"/>
      <selection activeCell="CB31" sqref="CB31"/>
      <selection pane="topRight" activeCell="AH10" sqref="AH10"/>
    </sheetView>
  </sheetViews>
  <sheetFormatPr defaultColWidth="10.59765625" defaultRowHeight="20.100000000000001" customHeight="1" outlineLevelRow="1" outlineLevelCol="1"/>
  <cols>
    <col min="1" max="1" width="32.69921875" style="132" customWidth="1"/>
    <col min="2" max="4" width="10.59765625" style="132" hidden="1" customWidth="1" outlineLevel="1"/>
    <col min="5" max="5" width="10.59765625" style="128" customWidth="1" collapsed="1"/>
    <col min="6" max="8" width="10.59765625" style="128" hidden="1" customWidth="1" outlineLevel="1"/>
    <col min="9" max="9" width="10.59765625" style="128" customWidth="1" collapsed="1"/>
    <col min="10" max="12" width="10.59765625" style="128" hidden="1" customWidth="1" outlineLevel="1"/>
    <col min="13" max="13" width="10.59765625" style="128" customWidth="1" collapsed="1"/>
    <col min="14" max="16" width="10.59765625" style="128" hidden="1" customWidth="1" outlineLevel="1"/>
    <col min="17" max="17" width="10.59765625" style="130" customWidth="1" collapsed="1"/>
    <col min="18" max="18" width="10.59765625" style="128" hidden="1" customWidth="1" outlineLevel="1"/>
    <col min="19" max="19" width="10.69921875" style="131" hidden="1" customWidth="1" outlineLevel="1"/>
    <col min="20" max="20" width="10.59765625" style="128" hidden="1" customWidth="1" outlineLevel="1"/>
    <col min="21" max="21" width="10.59765625" style="130" customWidth="1" collapsed="1"/>
    <col min="22" max="23" width="10.59765625" style="128" hidden="1" customWidth="1" outlineLevel="1"/>
    <col min="24" max="24" width="10.59765625" style="129" hidden="1" customWidth="1" outlineLevel="1"/>
    <col min="25" max="25" width="10.59765625" style="129" collapsed="1"/>
    <col min="26" max="26" width="10.59765625" style="129" hidden="1" customWidth="1" outlineLevel="1" collapsed="1"/>
    <col min="27" max="28" width="10.59765625" style="128" hidden="1" customWidth="1" outlineLevel="1"/>
    <col min="29" max="29" width="10.59765625" style="128" collapsed="1"/>
    <col min="30" max="30" width="10.09765625" style="128" hidden="1" customWidth="1" outlineLevel="1"/>
    <col min="31" max="31" width="10.3984375" style="128" hidden="1" customWidth="1" outlineLevel="1"/>
    <col min="32" max="32" width="10.69921875" style="128" hidden="1" customWidth="1" outlineLevel="1"/>
    <col min="33" max="33" width="10.59765625" style="128" collapsed="1"/>
    <col min="34" max="34" width="18.09765625" style="128" bestFit="1" customWidth="1"/>
    <col min="35" max="16384" width="10.59765625" style="128"/>
  </cols>
  <sheetData>
    <row r="1" spans="1:34" ht="20.100000000000001" customHeight="1">
      <c r="A1" s="161" t="s">
        <v>143</v>
      </c>
      <c r="B1" s="161"/>
      <c r="C1" s="161"/>
      <c r="D1" s="161"/>
    </row>
    <row r="2" spans="1:34" ht="20.100000000000001" customHeight="1" thickBot="1">
      <c r="AB2" s="555"/>
      <c r="AF2" s="555"/>
    </row>
    <row r="3" spans="1:34" ht="20.100000000000001" customHeight="1">
      <c r="A3" s="160" t="s">
        <v>142</v>
      </c>
      <c r="B3" s="418" t="s">
        <v>286</v>
      </c>
      <c r="C3" s="419" t="s">
        <v>287</v>
      </c>
      <c r="D3" s="419" t="s">
        <v>288</v>
      </c>
      <c r="E3" s="420" t="s">
        <v>141</v>
      </c>
      <c r="F3" s="159" t="s">
        <v>289</v>
      </c>
      <c r="G3" s="159" t="s">
        <v>290</v>
      </c>
      <c r="H3" s="159" t="s">
        <v>291</v>
      </c>
      <c r="I3" s="157" t="s">
        <v>140</v>
      </c>
      <c r="J3" s="157" t="s">
        <v>292</v>
      </c>
      <c r="K3" s="157" t="s">
        <v>293</v>
      </c>
      <c r="L3" s="157" t="s">
        <v>294</v>
      </c>
      <c r="M3" s="157" t="s">
        <v>139</v>
      </c>
      <c r="N3" s="157" t="s">
        <v>295</v>
      </c>
      <c r="O3" s="157" t="s">
        <v>138</v>
      </c>
      <c r="P3" s="157" t="s">
        <v>137</v>
      </c>
      <c r="Q3" s="158" t="s">
        <v>136</v>
      </c>
      <c r="R3" s="157" t="s">
        <v>135</v>
      </c>
      <c r="S3" s="157" t="s">
        <v>134</v>
      </c>
      <c r="T3" s="156" t="s">
        <v>133</v>
      </c>
      <c r="U3" s="155" t="s">
        <v>132</v>
      </c>
      <c r="V3" s="154" t="s">
        <v>131</v>
      </c>
      <c r="W3" s="153" t="s">
        <v>130</v>
      </c>
      <c r="X3" s="153" t="s">
        <v>129</v>
      </c>
      <c r="Y3" s="421" t="s">
        <v>128</v>
      </c>
      <c r="Z3" s="494" t="s">
        <v>127</v>
      </c>
      <c r="AA3" s="554" t="s">
        <v>282</v>
      </c>
      <c r="AB3" s="572" t="s">
        <v>303</v>
      </c>
      <c r="AC3" s="494" t="s">
        <v>343</v>
      </c>
      <c r="AD3" s="494" t="s">
        <v>347</v>
      </c>
      <c r="AE3" s="713" t="s">
        <v>351</v>
      </c>
      <c r="AF3" s="736" t="s">
        <v>360</v>
      </c>
      <c r="AG3" s="152" t="s">
        <v>366</v>
      </c>
    </row>
    <row r="4" spans="1:34" ht="20.100000000000001" customHeight="1">
      <c r="A4" s="140" t="s">
        <v>126</v>
      </c>
      <c r="B4" s="615">
        <v>71647762209</v>
      </c>
      <c r="C4" s="616">
        <v>76953137880</v>
      </c>
      <c r="D4" s="616">
        <v>82177683623</v>
      </c>
      <c r="E4" s="617">
        <v>83426396974</v>
      </c>
      <c r="F4" s="617">
        <v>88530482499</v>
      </c>
      <c r="G4" s="617">
        <v>88602606663</v>
      </c>
      <c r="H4" s="617">
        <v>95294923111</v>
      </c>
      <c r="I4" s="617">
        <v>103442156418</v>
      </c>
      <c r="J4" s="617">
        <v>110912249038</v>
      </c>
      <c r="K4" s="617">
        <v>114014811654</v>
      </c>
      <c r="L4" s="617">
        <v>136242277171</v>
      </c>
      <c r="M4" s="617">
        <v>157544019482</v>
      </c>
      <c r="N4" s="617">
        <v>171946217508</v>
      </c>
      <c r="O4" s="617">
        <v>193872727366</v>
      </c>
      <c r="P4" s="617">
        <v>215114005937</v>
      </c>
      <c r="Q4" s="618">
        <v>228549555437</v>
      </c>
      <c r="R4" s="617">
        <v>229668641039</v>
      </c>
      <c r="S4" s="617">
        <v>245640054491</v>
      </c>
      <c r="T4" s="617">
        <v>258282392025</v>
      </c>
      <c r="U4" s="619">
        <v>292037611328</v>
      </c>
      <c r="V4" s="619">
        <v>319607486765</v>
      </c>
      <c r="W4" s="619">
        <v>333822900206</v>
      </c>
      <c r="X4" s="619">
        <v>369067851721</v>
      </c>
      <c r="Y4" s="620">
        <v>408149760647</v>
      </c>
      <c r="Z4" s="621">
        <v>427554737555</v>
      </c>
      <c r="AA4" s="619">
        <v>419277395481</v>
      </c>
      <c r="AB4" s="619">
        <v>449444760676</v>
      </c>
      <c r="AC4" s="621">
        <v>465125470787</v>
      </c>
      <c r="AD4" s="621">
        <v>483395340908</v>
      </c>
      <c r="AE4" s="698">
        <v>508759517751</v>
      </c>
      <c r="AF4" s="706">
        <v>540903661997</v>
      </c>
      <c r="AG4" s="139">
        <v>577499702686</v>
      </c>
      <c r="AH4" s="131"/>
    </row>
    <row r="5" spans="1:34" ht="20.100000000000001" customHeight="1">
      <c r="A5" s="151" t="s">
        <v>125</v>
      </c>
      <c r="B5" s="622">
        <v>41001637442</v>
      </c>
      <c r="C5" s="623">
        <v>45454479987</v>
      </c>
      <c r="D5" s="623">
        <v>48580818911</v>
      </c>
      <c r="E5" s="624">
        <v>50207534073</v>
      </c>
      <c r="F5" s="624">
        <v>53714848784</v>
      </c>
      <c r="G5" s="624">
        <v>51291694531</v>
      </c>
      <c r="H5" s="624">
        <v>56617211644</v>
      </c>
      <c r="I5" s="624">
        <v>63375196543</v>
      </c>
      <c r="J5" s="624">
        <v>67454835910</v>
      </c>
      <c r="K5" s="624">
        <v>68885344668</v>
      </c>
      <c r="L5" s="624">
        <v>87357731484</v>
      </c>
      <c r="M5" s="624">
        <v>95822126520</v>
      </c>
      <c r="N5" s="624">
        <v>103530219473</v>
      </c>
      <c r="O5" s="624">
        <v>122544257616</v>
      </c>
      <c r="P5" s="624">
        <v>132653608951</v>
      </c>
      <c r="Q5" s="625">
        <v>145005201645</v>
      </c>
      <c r="R5" s="624">
        <v>135437628116</v>
      </c>
      <c r="S5" s="624">
        <v>151240361273</v>
      </c>
      <c r="T5" s="624">
        <v>164678293755</v>
      </c>
      <c r="U5" s="625">
        <v>195601485945</v>
      </c>
      <c r="V5" s="625">
        <v>219541997679</v>
      </c>
      <c r="W5" s="625">
        <v>236056684602</v>
      </c>
      <c r="X5" s="625">
        <v>273918838031</v>
      </c>
      <c r="Y5" s="626">
        <v>313041678404</v>
      </c>
      <c r="Z5" s="625">
        <v>328657628812</v>
      </c>
      <c r="AA5" s="625">
        <v>323848778457</v>
      </c>
      <c r="AB5" s="625">
        <v>353721173261</v>
      </c>
      <c r="AC5" s="625">
        <v>370259685206</v>
      </c>
      <c r="AD5" s="625">
        <v>386247568221</v>
      </c>
      <c r="AE5" s="699">
        <v>416363977558</v>
      </c>
      <c r="AF5" s="707">
        <v>431635044408</v>
      </c>
      <c r="AG5" s="150">
        <v>480797840927</v>
      </c>
      <c r="AH5" s="131"/>
    </row>
    <row r="6" spans="1:34" ht="20.100000000000001" customHeight="1">
      <c r="A6" s="146" t="s">
        <v>124</v>
      </c>
      <c r="B6" s="627">
        <v>19185991128</v>
      </c>
      <c r="C6" s="628">
        <v>22751744734</v>
      </c>
      <c r="D6" s="628">
        <v>25034472289</v>
      </c>
      <c r="E6" s="629">
        <v>16558120716</v>
      </c>
      <c r="F6" s="629">
        <v>21949678337</v>
      </c>
      <c r="G6" s="629">
        <v>17342970861</v>
      </c>
      <c r="H6" s="629">
        <v>14947478969</v>
      </c>
      <c r="I6" s="629">
        <v>23004085915</v>
      </c>
      <c r="J6" s="629">
        <v>21704894114</v>
      </c>
      <c r="K6" s="629">
        <v>21805075244</v>
      </c>
      <c r="L6" s="629">
        <v>38244565674</v>
      </c>
      <c r="M6" s="629">
        <v>35720958925</v>
      </c>
      <c r="N6" s="629">
        <v>39439278456</v>
      </c>
      <c r="O6" s="629">
        <v>47868088608</v>
      </c>
      <c r="P6" s="629">
        <v>52233435518</v>
      </c>
      <c r="Q6" s="630">
        <v>27335697902</v>
      </c>
      <c r="R6" s="629">
        <v>23670730161</v>
      </c>
      <c r="S6" s="629">
        <v>30382542916</v>
      </c>
      <c r="T6" s="629">
        <v>39879772005</v>
      </c>
      <c r="U6" s="630">
        <v>66012081825</v>
      </c>
      <c r="V6" s="630">
        <v>73354263713</v>
      </c>
      <c r="W6" s="630">
        <v>70670187534</v>
      </c>
      <c r="X6" s="630">
        <v>86078234378</v>
      </c>
      <c r="Y6" s="631">
        <v>75103091970</v>
      </c>
      <c r="Z6" s="630">
        <v>94786074430</v>
      </c>
      <c r="AA6" s="630">
        <v>61738172441</v>
      </c>
      <c r="AB6" s="630">
        <v>75654403819</v>
      </c>
      <c r="AC6" s="630">
        <v>76594653138</v>
      </c>
      <c r="AD6" s="630">
        <v>82175810487</v>
      </c>
      <c r="AE6" s="700">
        <v>94223277618</v>
      </c>
      <c r="AF6" s="708">
        <v>104836280721</v>
      </c>
      <c r="AG6" s="145">
        <v>136289810003</v>
      </c>
    </row>
    <row r="7" spans="1:34" ht="20.100000000000001" customHeight="1">
      <c r="A7" s="146" t="s">
        <v>123</v>
      </c>
      <c r="B7" s="627">
        <v>20646339909</v>
      </c>
      <c r="C7" s="628">
        <v>20904390104</v>
      </c>
      <c r="D7" s="628">
        <v>21754737305</v>
      </c>
      <c r="E7" s="629">
        <v>23036786372</v>
      </c>
      <c r="F7" s="629">
        <v>23724163138</v>
      </c>
      <c r="G7" s="629">
        <v>24173499971</v>
      </c>
      <c r="H7" s="629">
        <v>26591464381</v>
      </c>
      <c r="I7" s="629">
        <v>28540895248</v>
      </c>
      <c r="J7" s="629">
        <v>30140376736</v>
      </c>
      <c r="K7" s="629">
        <v>31582026204</v>
      </c>
      <c r="L7" s="629">
        <v>38392663972</v>
      </c>
      <c r="M7" s="629">
        <v>45172403220</v>
      </c>
      <c r="N7" s="629">
        <v>47003504544</v>
      </c>
      <c r="O7" s="629">
        <v>55087695681</v>
      </c>
      <c r="P7" s="629">
        <v>55529203401</v>
      </c>
      <c r="Q7" s="630">
        <v>49989461920</v>
      </c>
      <c r="R7" s="629">
        <v>49805425496</v>
      </c>
      <c r="S7" s="629">
        <v>56095708003</v>
      </c>
      <c r="T7" s="629">
        <v>59502087435</v>
      </c>
      <c r="U7" s="630">
        <v>65507482749</v>
      </c>
      <c r="V7" s="630">
        <v>69536891051</v>
      </c>
      <c r="W7" s="630">
        <v>66950145457</v>
      </c>
      <c r="X7" s="630">
        <v>70918060589</v>
      </c>
      <c r="Y7" s="631">
        <v>75101475562</v>
      </c>
      <c r="Z7" s="630">
        <v>74098963527</v>
      </c>
      <c r="AA7" s="630">
        <v>72919946232</v>
      </c>
      <c r="AB7" s="630">
        <v>84696222053</v>
      </c>
      <c r="AC7" s="630">
        <v>84243695761</v>
      </c>
      <c r="AD7" s="630">
        <v>83756639544</v>
      </c>
      <c r="AE7" s="700">
        <v>96560996832</v>
      </c>
      <c r="AF7" s="708">
        <v>100442222138</v>
      </c>
      <c r="AG7" s="145">
        <v>115457045305</v>
      </c>
    </row>
    <row r="8" spans="1:34" ht="20.100000000000001" customHeight="1">
      <c r="A8" s="146" t="s">
        <v>122</v>
      </c>
      <c r="B8" s="627">
        <v>289276984</v>
      </c>
      <c r="C8" s="628">
        <v>300073940</v>
      </c>
      <c r="D8" s="628">
        <v>175814278</v>
      </c>
      <c r="E8" s="629">
        <v>9344974860</v>
      </c>
      <c r="F8" s="629">
        <v>5386178514</v>
      </c>
      <c r="G8" s="629">
        <v>7231382725</v>
      </c>
      <c r="H8" s="629">
        <v>12194470673</v>
      </c>
      <c r="I8" s="629">
        <v>10207965796</v>
      </c>
      <c r="J8" s="629">
        <v>13191615902</v>
      </c>
      <c r="K8" s="629">
        <v>13121374064</v>
      </c>
      <c r="L8" s="629">
        <v>8190226062</v>
      </c>
      <c r="M8" s="629">
        <v>12833881435</v>
      </c>
      <c r="N8" s="629">
        <v>14841193550</v>
      </c>
      <c r="O8" s="629">
        <v>17540910622</v>
      </c>
      <c r="P8" s="629">
        <v>22042084940</v>
      </c>
      <c r="Q8" s="630">
        <v>64722266497</v>
      </c>
      <c r="R8" s="629">
        <v>59463333243</v>
      </c>
      <c r="S8" s="629">
        <v>61184940522</v>
      </c>
      <c r="T8" s="629">
        <v>54950756099</v>
      </c>
      <c r="U8" s="630">
        <v>61368013576</v>
      </c>
      <c r="V8" s="630">
        <v>74523486092</v>
      </c>
      <c r="W8" s="630">
        <v>94720488340</v>
      </c>
      <c r="X8" s="630">
        <v>114461317561</v>
      </c>
      <c r="Y8" s="631">
        <v>158633529374</v>
      </c>
      <c r="Z8" s="630">
        <v>153023187058</v>
      </c>
      <c r="AA8" s="630">
        <v>180862882537</v>
      </c>
      <c r="AB8" s="630">
        <v>185528637505</v>
      </c>
      <c r="AC8" s="630">
        <v>203333162749</v>
      </c>
      <c r="AD8" s="630">
        <v>207653335758</v>
      </c>
      <c r="AE8" s="700">
        <v>215790832790</v>
      </c>
      <c r="AF8" s="708">
        <v>217293243382</v>
      </c>
      <c r="AG8" s="145">
        <v>225939668794</v>
      </c>
    </row>
    <row r="9" spans="1:34" ht="20.100000000000001" customHeight="1" outlineLevel="1">
      <c r="A9" s="148" t="s">
        <v>121</v>
      </c>
      <c r="B9" s="632">
        <v>0</v>
      </c>
      <c r="C9" s="633">
        <v>0</v>
      </c>
      <c r="D9" s="633">
        <v>0</v>
      </c>
      <c r="E9" s="634">
        <v>9000000000</v>
      </c>
      <c r="F9" s="634">
        <v>5037000000</v>
      </c>
      <c r="G9" s="634">
        <v>7037000000</v>
      </c>
      <c r="H9" s="634">
        <v>12000000000</v>
      </c>
      <c r="I9" s="634">
        <v>10000000000</v>
      </c>
      <c r="J9" s="634">
        <v>13000000000</v>
      </c>
      <c r="K9" s="634">
        <v>10000000000</v>
      </c>
      <c r="L9" s="634">
        <v>5000000000</v>
      </c>
      <c r="M9" s="634">
        <v>10083590000</v>
      </c>
      <c r="N9" s="634">
        <v>10083590000</v>
      </c>
      <c r="O9" s="634">
        <v>11156800000</v>
      </c>
      <c r="P9" s="634">
        <v>11201300000</v>
      </c>
      <c r="Q9" s="635">
        <v>31578894790</v>
      </c>
      <c r="R9" s="634">
        <v>34031536295</v>
      </c>
      <c r="S9" s="634">
        <v>34530900000</v>
      </c>
      <c r="T9" s="634">
        <v>32078402684</v>
      </c>
      <c r="U9" s="635">
        <v>30377889701</v>
      </c>
      <c r="V9" s="635">
        <v>30469423880</v>
      </c>
      <c r="W9" s="635">
        <v>26500000000</v>
      </c>
      <c r="X9" s="635">
        <v>36500000000</v>
      </c>
      <c r="Y9" s="636">
        <v>40500000000</v>
      </c>
      <c r="Z9" s="635">
        <v>35500000000</v>
      </c>
      <c r="AA9" s="635">
        <v>45000000000</v>
      </c>
      <c r="AB9" s="635">
        <v>45000000000</v>
      </c>
      <c r="AC9" s="635">
        <v>60000000000</v>
      </c>
      <c r="AD9" s="635">
        <v>60000000000</v>
      </c>
      <c r="AE9" s="701">
        <v>63000000000</v>
      </c>
      <c r="AF9" s="709">
        <v>63000000000</v>
      </c>
      <c r="AG9" s="149">
        <v>73000000000</v>
      </c>
    </row>
    <row r="10" spans="1:34" ht="20.100000000000001" customHeight="1" outlineLevel="1">
      <c r="A10" s="148" t="s">
        <v>120</v>
      </c>
      <c r="B10" s="632">
        <v>0</v>
      </c>
      <c r="C10" s="633">
        <v>0</v>
      </c>
      <c r="D10" s="633">
        <v>0</v>
      </c>
      <c r="E10" s="634">
        <v>0</v>
      </c>
      <c r="F10" s="634">
        <v>0</v>
      </c>
      <c r="G10" s="634">
        <v>0</v>
      </c>
      <c r="H10" s="634">
        <v>0</v>
      </c>
      <c r="I10" s="634">
        <v>0</v>
      </c>
      <c r="J10" s="634">
        <v>0</v>
      </c>
      <c r="K10" s="634">
        <v>3121374064</v>
      </c>
      <c r="L10" s="634">
        <v>3190226062</v>
      </c>
      <c r="M10" s="634">
        <v>2750291435</v>
      </c>
      <c r="N10" s="634">
        <v>4757603550</v>
      </c>
      <c r="O10" s="634">
        <v>6384110622</v>
      </c>
      <c r="P10" s="634">
        <v>10840784940</v>
      </c>
      <c r="Q10" s="635">
        <v>33143371707</v>
      </c>
      <c r="R10" s="634">
        <v>25431796948</v>
      </c>
      <c r="S10" s="634">
        <v>26654040522</v>
      </c>
      <c r="T10" s="634">
        <v>22872353415</v>
      </c>
      <c r="U10" s="637">
        <v>30990123875</v>
      </c>
      <c r="V10" s="637">
        <v>44054062212</v>
      </c>
      <c r="W10" s="637">
        <v>68220488340</v>
      </c>
      <c r="X10" s="637">
        <v>77961317561</v>
      </c>
      <c r="Y10" s="638">
        <v>118133529374</v>
      </c>
      <c r="Z10" s="637">
        <v>117523187058</v>
      </c>
      <c r="AA10" s="637">
        <v>135862882537</v>
      </c>
      <c r="AB10" s="637">
        <v>140528637505</v>
      </c>
      <c r="AC10" s="637">
        <v>143333162749</v>
      </c>
      <c r="AD10" s="637">
        <v>147653335758</v>
      </c>
      <c r="AE10" s="702">
        <v>152790832790</v>
      </c>
      <c r="AF10" s="710">
        <v>154293243382</v>
      </c>
      <c r="AG10" s="137">
        <v>152939668794</v>
      </c>
    </row>
    <row r="11" spans="1:34" ht="20.100000000000001" customHeight="1" outlineLevel="1">
      <c r="A11" s="417" t="s">
        <v>296</v>
      </c>
      <c r="B11" s="639">
        <v>289276984</v>
      </c>
      <c r="C11" s="640">
        <v>300073940</v>
      </c>
      <c r="D11" s="640">
        <v>175814278</v>
      </c>
      <c r="E11" s="634">
        <v>344974860</v>
      </c>
      <c r="F11" s="634">
        <v>349178514</v>
      </c>
      <c r="G11" s="634">
        <v>194382725</v>
      </c>
      <c r="H11" s="634">
        <v>194470673</v>
      </c>
      <c r="I11" s="634">
        <v>207965796</v>
      </c>
      <c r="J11" s="634">
        <v>191615902</v>
      </c>
      <c r="K11" s="634">
        <v>0</v>
      </c>
      <c r="L11" s="634">
        <v>0</v>
      </c>
      <c r="M11" s="634">
        <v>0</v>
      </c>
      <c r="N11" s="634">
        <v>0</v>
      </c>
      <c r="O11" s="634">
        <v>0</v>
      </c>
      <c r="P11" s="634">
        <v>0</v>
      </c>
      <c r="Q11" s="635">
        <v>0</v>
      </c>
      <c r="R11" s="634">
        <v>0</v>
      </c>
      <c r="S11" s="634">
        <v>0</v>
      </c>
      <c r="T11" s="634">
        <v>0</v>
      </c>
      <c r="U11" s="637">
        <v>0</v>
      </c>
      <c r="V11" s="637">
        <v>0</v>
      </c>
      <c r="W11" s="637">
        <v>0</v>
      </c>
      <c r="X11" s="637">
        <v>0</v>
      </c>
      <c r="Y11" s="638">
        <v>0</v>
      </c>
      <c r="Z11" s="637">
        <v>0</v>
      </c>
      <c r="AA11" s="637">
        <v>0</v>
      </c>
      <c r="AB11" s="637">
        <v>0</v>
      </c>
      <c r="AC11" s="637">
        <v>0</v>
      </c>
      <c r="AD11" s="637">
        <v>0</v>
      </c>
      <c r="AE11" s="702">
        <v>0</v>
      </c>
      <c r="AF11" s="710">
        <v>0</v>
      </c>
      <c r="AG11" s="137">
        <v>0</v>
      </c>
    </row>
    <row r="12" spans="1:34" ht="20.100000000000001" customHeight="1">
      <c r="A12" s="146" t="s">
        <v>119</v>
      </c>
      <c r="B12" s="627">
        <v>879969421</v>
      </c>
      <c r="C12" s="628">
        <v>1498271209</v>
      </c>
      <c r="D12" s="628">
        <v>1615795039</v>
      </c>
      <c r="E12" s="629">
        <v>1267652125</v>
      </c>
      <c r="F12" s="629">
        <v>2654828795</v>
      </c>
      <c r="G12" s="629">
        <v>2543840974</v>
      </c>
      <c r="H12" s="629">
        <v>2883797621</v>
      </c>
      <c r="I12" s="629">
        <v>1622249584</v>
      </c>
      <c r="J12" s="629">
        <v>2417949158</v>
      </c>
      <c r="K12" s="629">
        <v>2376869156</v>
      </c>
      <c r="L12" s="629">
        <v>2530275776</v>
      </c>
      <c r="M12" s="629">
        <v>2094882940</v>
      </c>
      <c r="N12" s="629">
        <v>2246242923</v>
      </c>
      <c r="O12" s="629">
        <v>2047562705</v>
      </c>
      <c r="P12" s="629">
        <v>2848885092</v>
      </c>
      <c r="Q12" s="630">
        <v>2957775326</v>
      </c>
      <c r="R12" s="629">
        <v>2498139216</v>
      </c>
      <c r="S12" s="629">
        <v>3577169832</v>
      </c>
      <c r="T12" s="629">
        <v>10345678216</v>
      </c>
      <c r="U12" s="630">
        <v>1658814604</v>
      </c>
      <c r="V12" s="630">
        <v>2127356823</v>
      </c>
      <c r="W12" s="630">
        <v>3715863271</v>
      </c>
      <c r="X12" s="630">
        <v>2461225503</v>
      </c>
      <c r="Y12" s="631">
        <v>4203581498</v>
      </c>
      <c r="Z12" s="630">
        <v>6749403797</v>
      </c>
      <c r="AA12" s="630">
        <v>8327777247</v>
      </c>
      <c r="AB12" s="630">
        <v>7841909884</v>
      </c>
      <c r="AC12" s="630">
        <v>6088173558</v>
      </c>
      <c r="AD12" s="630">
        <v>12661782432</v>
      </c>
      <c r="AE12" s="700">
        <v>8372167804</v>
      </c>
      <c r="AF12" s="708">
        <v>8041271490</v>
      </c>
      <c r="AG12" s="145">
        <v>2220632956</v>
      </c>
    </row>
    <row r="13" spans="1:34" ht="20.100000000000001" customHeight="1" outlineLevel="1">
      <c r="A13" s="143" t="s">
        <v>118</v>
      </c>
      <c r="B13" s="641">
        <v>866837360</v>
      </c>
      <c r="C13" s="642">
        <v>1486838749</v>
      </c>
      <c r="D13" s="642">
        <v>1596615374</v>
      </c>
      <c r="E13" s="643">
        <v>1257361365</v>
      </c>
      <c r="F13" s="643">
        <v>2638678833</v>
      </c>
      <c r="G13" s="643">
        <v>2531826985</v>
      </c>
      <c r="H13" s="643">
        <v>2879202621</v>
      </c>
      <c r="I13" s="643">
        <v>1621879564</v>
      </c>
      <c r="J13" s="643">
        <v>2417219478</v>
      </c>
      <c r="K13" s="643">
        <v>2375926919</v>
      </c>
      <c r="L13" s="643">
        <v>2469231042</v>
      </c>
      <c r="M13" s="643">
        <v>2088714094</v>
      </c>
      <c r="N13" s="643">
        <v>2203842999</v>
      </c>
      <c r="O13" s="643">
        <v>2043552241</v>
      </c>
      <c r="P13" s="643">
        <v>2839495492</v>
      </c>
      <c r="Q13" s="644">
        <v>2946925196</v>
      </c>
      <c r="R13" s="643">
        <v>2486231346</v>
      </c>
      <c r="S13" s="643">
        <v>3570357872</v>
      </c>
      <c r="T13" s="643">
        <v>10321470806</v>
      </c>
      <c r="U13" s="644">
        <v>1610683415</v>
      </c>
      <c r="V13" s="644">
        <v>2082819153</v>
      </c>
      <c r="W13" s="644">
        <v>3714309061</v>
      </c>
      <c r="X13" s="644">
        <v>2459527113</v>
      </c>
      <c r="Y13" s="645">
        <v>4203101638</v>
      </c>
      <c r="Z13" s="644">
        <v>6749073087</v>
      </c>
      <c r="AA13" s="644">
        <v>8328441807</v>
      </c>
      <c r="AB13" s="644">
        <v>7841591354</v>
      </c>
      <c r="AC13" s="644">
        <v>6087700558</v>
      </c>
      <c r="AD13" s="644">
        <v>12661471182</v>
      </c>
      <c r="AE13" s="703">
        <v>8370644462</v>
      </c>
      <c r="AF13" s="711">
        <v>7837596874</v>
      </c>
      <c r="AG13" s="141">
        <v>1833021050</v>
      </c>
    </row>
    <row r="14" spans="1:34" ht="20.100000000000001" customHeight="1" outlineLevel="1">
      <c r="A14" s="143" t="s">
        <v>117</v>
      </c>
      <c r="B14" s="641">
        <v>13132061</v>
      </c>
      <c r="C14" s="642">
        <v>11432460</v>
      </c>
      <c r="D14" s="642">
        <v>19179665</v>
      </c>
      <c r="E14" s="643">
        <v>10290760</v>
      </c>
      <c r="F14" s="643">
        <v>16149962</v>
      </c>
      <c r="G14" s="643">
        <v>12013989</v>
      </c>
      <c r="H14" s="643">
        <v>4595000</v>
      </c>
      <c r="I14" s="643">
        <v>370020</v>
      </c>
      <c r="J14" s="643">
        <v>729680</v>
      </c>
      <c r="K14" s="643">
        <v>942237</v>
      </c>
      <c r="L14" s="643">
        <v>61044734</v>
      </c>
      <c r="M14" s="643">
        <v>6168846</v>
      </c>
      <c r="N14" s="643">
        <v>42399924</v>
      </c>
      <c r="O14" s="643">
        <v>4010464</v>
      </c>
      <c r="P14" s="643">
        <v>9389600</v>
      </c>
      <c r="Q14" s="644">
        <v>10850130</v>
      </c>
      <c r="R14" s="643">
        <v>11907870</v>
      </c>
      <c r="S14" s="643">
        <v>6811960</v>
      </c>
      <c r="T14" s="643">
        <v>24207410</v>
      </c>
      <c r="U14" s="644">
        <v>48131189</v>
      </c>
      <c r="V14" s="644">
        <v>44537670</v>
      </c>
      <c r="W14" s="644">
        <v>1554210</v>
      </c>
      <c r="X14" s="644">
        <v>1698390</v>
      </c>
      <c r="Y14" s="645">
        <v>479860</v>
      </c>
      <c r="Z14" s="644">
        <v>330710</v>
      </c>
      <c r="AA14" s="644">
        <v>-664560</v>
      </c>
      <c r="AB14" s="644">
        <v>318530</v>
      </c>
      <c r="AC14" s="644">
        <v>473000</v>
      </c>
      <c r="AD14" s="644">
        <v>311250</v>
      </c>
      <c r="AE14" s="703">
        <v>1523342</v>
      </c>
      <c r="AF14" s="711">
        <v>203674616</v>
      </c>
      <c r="AG14" s="141">
        <v>387611906</v>
      </c>
    </row>
    <row r="15" spans="1:34" ht="20.100000000000001" customHeight="1">
      <c r="A15" s="146" t="s">
        <v>116</v>
      </c>
      <c r="B15" s="646">
        <v>0</v>
      </c>
      <c r="C15" s="647">
        <v>0</v>
      </c>
      <c r="D15" s="647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29">
        <v>0</v>
      </c>
      <c r="M15" s="629">
        <v>0</v>
      </c>
      <c r="N15" s="629">
        <v>0</v>
      </c>
      <c r="O15" s="629">
        <v>0</v>
      </c>
      <c r="P15" s="629">
        <v>0</v>
      </c>
      <c r="Q15" s="630">
        <v>0</v>
      </c>
      <c r="R15" s="629">
        <v>0</v>
      </c>
      <c r="S15" s="629">
        <v>0</v>
      </c>
      <c r="T15" s="629">
        <v>0</v>
      </c>
      <c r="U15" s="630">
        <v>1055093191</v>
      </c>
      <c r="V15" s="630">
        <v>0</v>
      </c>
      <c r="W15" s="630">
        <v>0</v>
      </c>
      <c r="X15" s="630">
        <v>0</v>
      </c>
      <c r="Y15" s="631">
        <v>0</v>
      </c>
      <c r="Z15" s="630">
        <v>0</v>
      </c>
      <c r="AA15" s="630">
        <v>0</v>
      </c>
      <c r="AB15" s="630">
        <v>0</v>
      </c>
      <c r="AC15" s="630">
        <v>0</v>
      </c>
      <c r="AD15" s="630">
        <v>0</v>
      </c>
      <c r="AE15" s="700">
        <v>0</v>
      </c>
      <c r="AF15" s="708">
        <v>0</v>
      </c>
      <c r="AG15" s="145">
        <v>0</v>
      </c>
    </row>
    <row r="16" spans="1:34" ht="20.100000000000001" customHeight="1">
      <c r="A16" s="595" t="s">
        <v>357</v>
      </c>
      <c r="B16" s="646">
        <v>0</v>
      </c>
      <c r="C16" s="647">
        <v>0</v>
      </c>
      <c r="D16" s="647">
        <v>0</v>
      </c>
      <c r="E16" s="629">
        <v>0</v>
      </c>
      <c r="F16" s="629">
        <v>0</v>
      </c>
      <c r="G16" s="629">
        <v>0</v>
      </c>
      <c r="H16" s="629">
        <v>0</v>
      </c>
      <c r="I16" s="629">
        <v>0</v>
      </c>
      <c r="J16" s="629">
        <v>0</v>
      </c>
      <c r="K16" s="629">
        <v>0</v>
      </c>
      <c r="L16" s="629">
        <v>0</v>
      </c>
      <c r="M16" s="629">
        <v>0</v>
      </c>
      <c r="N16" s="629">
        <v>0</v>
      </c>
      <c r="O16" s="629">
        <v>0</v>
      </c>
      <c r="P16" s="629">
        <v>0</v>
      </c>
      <c r="Q16" s="630">
        <v>0</v>
      </c>
      <c r="R16" s="629">
        <v>0</v>
      </c>
      <c r="S16" s="629">
        <v>0</v>
      </c>
      <c r="T16" s="629">
        <v>0</v>
      </c>
      <c r="U16" s="630">
        <v>0</v>
      </c>
      <c r="V16" s="630">
        <v>0</v>
      </c>
      <c r="W16" s="630">
        <v>0</v>
      </c>
      <c r="X16" s="630">
        <v>0</v>
      </c>
      <c r="Y16" s="631">
        <v>0</v>
      </c>
      <c r="Z16" s="630">
        <v>0</v>
      </c>
      <c r="AA16" s="630">
        <v>0</v>
      </c>
      <c r="AB16" s="630">
        <v>0</v>
      </c>
      <c r="AC16" s="630">
        <v>0</v>
      </c>
      <c r="AD16" s="630">
        <v>0</v>
      </c>
      <c r="AE16" s="700">
        <v>1416702514</v>
      </c>
      <c r="AF16" s="708">
        <v>1022026677</v>
      </c>
      <c r="AG16" s="145">
        <v>890683869</v>
      </c>
    </row>
    <row r="17" spans="1:34" ht="20.100000000000001" customHeight="1">
      <c r="A17" s="151" t="s">
        <v>115</v>
      </c>
      <c r="B17" s="622">
        <v>30646124767</v>
      </c>
      <c r="C17" s="623">
        <v>31498657893</v>
      </c>
      <c r="D17" s="623">
        <v>33596864712</v>
      </c>
      <c r="E17" s="624">
        <v>33218862901</v>
      </c>
      <c r="F17" s="624">
        <v>34815633715</v>
      </c>
      <c r="G17" s="624">
        <v>37310912132</v>
      </c>
      <c r="H17" s="624">
        <v>38677711467</v>
      </c>
      <c r="I17" s="624">
        <v>40066959875</v>
      </c>
      <c r="J17" s="624">
        <v>43457413128</v>
      </c>
      <c r="K17" s="624">
        <v>45129466986</v>
      </c>
      <c r="L17" s="624">
        <v>48884545687</v>
      </c>
      <c r="M17" s="624">
        <v>61721892962</v>
      </c>
      <c r="N17" s="624">
        <v>68415998035</v>
      </c>
      <c r="O17" s="624">
        <v>71328469750</v>
      </c>
      <c r="P17" s="624">
        <v>82460396986</v>
      </c>
      <c r="Q17" s="625">
        <v>83544353792</v>
      </c>
      <c r="R17" s="624">
        <v>94231012923</v>
      </c>
      <c r="S17" s="624">
        <v>94399693218</v>
      </c>
      <c r="T17" s="624">
        <v>93604098270</v>
      </c>
      <c r="U17" s="625">
        <v>96436125383</v>
      </c>
      <c r="V17" s="625">
        <v>100065489086</v>
      </c>
      <c r="W17" s="625">
        <v>97766215604</v>
      </c>
      <c r="X17" s="625">
        <v>95149013690</v>
      </c>
      <c r="Y17" s="626">
        <v>95108082243</v>
      </c>
      <c r="Z17" s="625">
        <v>98897108743</v>
      </c>
      <c r="AA17" s="625">
        <v>95428617024</v>
      </c>
      <c r="AB17" s="625">
        <v>95723587415</v>
      </c>
      <c r="AC17" s="625">
        <v>94865785581</v>
      </c>
      <c r="AD17" s="625">
        <v>97147772687</v>
      </c>
      <c r="AE17" s="699">
        <v>92395540193</v>
      </c>
      <c r="AF17" s="707">
        <v>109268617589</v>
      </c>
      <c r="AG17" s="150">
        <v>96701861759</v>
      </c>
      <c r="AH17" s="131"/>
    </row>
    <row r="18" spans="1:34" ht="20.100000000000001" customHeight="1">
      <c r="A18" s="146" t="s">
        <v>114</v>
      </c>
      <c r="B18" s="627">
        <v>11728423835</v>
      </c>
      <c r="C18" s="628">
        <v>11918955894</v>
      </c>
      <c r="D18" s="628">
        <v>11432214242</v>
      </c>
      <c r="E18" s="629">
        <v>12050021277</v>
      </c>
      <c r="F18" s="629">
        <v>13181458266</v>
      </c>
      <c r="G18" s="629">
        <v>14006005132</v>
      </c>
      <c r="H18" s="629">
        <v>13928167077</v>
      </c>
      <c r="I18" s="629">
        <v>13899655604</v>
      </c>
      <c r="J18" s="629">
        <v>15174998671</v>
      </c>
      <c r="K18" s="629">
        <v>16272574285</v>
      </c>
      <c r="L18" s="629">
        <v>18375148519</v>
      </c>
      <c r="M18" s="629">
        <v>25084592721</v>
      </c>
      <c r="N18" s="629">
        <v>24148250242</v>
      </c>
      <c r="O18" s="629">
        <v>33269616395</v>
      </c>
      <c r="P18" s="629">
        <v>27877121120</v>
      </c>
      <c r="Q18" s="630">
        <v>28203651091</v>
      </c>
      <c r="R18" s="629">
        <v>37021576743</v>
      </c>
      <c r="S18" s="629">
        <v>39803133279</v>
      </c>
      <c r="T18" s="629">
        <v>39575863264</v>
      </c>
      <c r="U18" s="630">
        <v>38157450981</v>
      </c>
      <c r="V18" s="630">
        <v>41063219815</v>
      </c>
      <c r="W18" s="630">
        <v>38370882049</v>
      </c>
      <c r="X18" s="630">
        <v>36465280759</v>
      </c>
      <c r="Y18" s="631">
        <v>34416331606</v>
      </c>
      <c r="Z18" s="630">
        <v>36562855875</v>
      </c>
      <c r="AA18" s="630">
        <v>37906656909</v>
      </c>
      <c r="AB18" s="630">
        <v>36632478240</v>
      </c>
      <c r="AC18" s="630">
        <v>37618923527</v>
      </c>
      <c r="AD18" s="630">
        <v>36154894078</v>
      </c>
      <c r="AE18" s="700">
        <v>34216789442</v>
      </c>
      <c r="AF18" s="708">
        <v>36441668558</v>
      </c>
      <c r="AG18" s="145">
        <v>35803197502</v>
      </c>
    </row>
    <row r="19" spans="1:34" ht="20.100000000000001" customHeight="1">
      <c r="A19" s="146" t="s">
        <v>113</v>
      </c>
      <c r="B19" s="627">
        <v>4749902759</v>
      </c>
      <c r="C19" s="628">
        <v>4676178901</v>
      </c>
      <c r="D19" s="628">
        <v>4477371392</v>
      </c>
      <c r="E19" s="629">
        <v>2778358232</v>
      </c>
      <c r="F19" s="629">
        <v>2707633424</v>
      </c>
      <c r="G19" s="629">
        <v>2553943331</v>
      </c>
      <c r="H19" s="629">
        <v>2418526367</v>
      </c>
      <c r="I19" s="629">
        <v>2357466594</v>
      </c>
      <c r="J19" s="629">
        <v>2459623392</v>
      </c>
      <c r="K19" s="629">
        <v>2397235459</v>
      </c>
      <c r="L19" s="629">
        <v>2078437600</v>
      </c>
      <c r="M19" s="629">
        <v>8132624157</v>
      </c>
      <c r="N19" s="629">
        <v>7878196293</v>
      </c>
      <c r="O19" s="629">
        <v>7665163911</v>
      </c>
      <c r="P19" s="629">
        <v>8626433978</v>
      </c>
      <c r="Q19" s="630">
        <v>8550688752</v>
      </c>
      <c r="R19" s="629">
        <v>8330045232</v>
      </c>
      <c r="S19" s="629">
        <v>8875057065</v>
      </c>
      <c r="T19" s="629">
        <v>9335293389</v>
      </c>
      <c r="U19" s="630">
        <v>16315652200</v>
      </c>
      <c r="V19" s="630">
        <v>16457829533</v>
      </c>
      <c r="W19" s="630">
        <v>17894176058</v>
      </c>
      <c r="X19" s="630">
        <v>17749765623</v>
      </c>
      <c r="Y19" s="631">
        <v>15976962069</v>
      </c>
      <c r="Z19" s="630">
        <v>15970680469</v>
      </c>
      <c r="AA19" s="630">
        <v>16284361065</v>
      </c>
      <c r="AB19" s="630">
        <v>16268435410</v>
      </c>
      <c r="AC19" s="630">
        <v>11888795862</v>
      </c>
      <c r="AD19" s="630">
        <v>11448842904</v>
      </c>
      <c r="AE19" s="700">
        <v>16455138483</v>
      </c>
      <c r="AF19" s="708">
        <v>23804283441</v>
      </c>
      <c r="AG19" s="145">
        <v>17466371504</v>
      </c>
    </row>
    <row r="20" spans="1:34" ht="20.100000000000001" customHeight="1">
      <c r="A20" s="146" t="s">
        <v>112</v>
      </c>
      <c r="B20" s="627">
        <v>8714820713</v>
      </c>
      <c r="C20" s="628">
        <v>9376099470</v>
      </c>
      <c r="D20" s="628">
        <v>12233128547</v>
      </c>
      <c r="E20" s="629">
        <v>12599941053</v>
      </c>
      <c r="F20" s="629">
        <v>12943684104</v>
      </c>
      <c r="G20" s="629">
        <v>13361534611</v>
      </c>
      <c r="H20" s="629">
        <v>15123384695</v>
      </c>
      <c r="I20" s="629">
        <v>12644666318</v>
      </c>
      <c r="J20" s="629">
        <v>13656667561</v>
      </c>
      <c r="K20" s="629">
        <v>14386436582</v>
      </c>
      <c r="L20" s="629">
        <v>14973449927</v>
      </c>
      <c r="M20" s="629">
        <v>14309201208</v>
      </c>
      <c r="N20" s="629">
        <v>15120300512</v>
      </c>
      <c r="O20" s="629">
        <v>12005084712</v>
      </c>
      <c r="P20" s="629">
        <v>18595718921</v>
      </c>
      <c r="Q20" s="630">
        <v>16988796051</v>
      </c>
      <c r="R20" s="629">
        <v>16014994388</v>
      </c>
      <c r="S20" s="629">
        <v>17340212563</v>
      </c>
      <c r="T20" s="629">
        <v>17085199788</v>
      </c>
      <c r="U20" s="630">
        <v>16859654430</v>
      </c>
      <c r="V20" s="630">
        <v>17798632646</v>
      </c>
      <c r="W20" s="630">
        <v>18009230844</v>
      </c>
      <c r="X20" s="630">
        <v>17117567557</v>
      </c>
      <c r="Y20" s="631">
        <v>19937959788</v>
      </c>
      <c r="Z20" s="630">
        <v>20285478054</v>
      </c>
      <c r="AA20" s="630">
        <v>18668712327</v>
      </c>
      <c r="AB20" s="630">
        <v>18735553880</v>
      </c>
      <c r="AC20" s="630">
        <v>20879651118</v>
      </c>
      <c r="AD20" s="630">
        <v>21913073393</v>
      </c>
      <c r="AE20" s="700">
        <v>14502786072</v>
      </c>
      <c r="AF20" s="708">
        <v>14472754458</v>
      </c>
      <c r="AG20" s="145">
        <v>9375318845</v>
      </c>
    </row>
    <row r="21" spans="1:34" ht="20.100000000000001" customHeight="1" outlineLevel="1">
      <c r="A21" s="148" t="s">
        <v>111</v>
      </c>
      <c r="B21" s="648">
        <v>0</v>
      </c>
      <c r="C21" s="649">
        <v>0</v>
      </c>
      <c r="D21" s="649">
        <v>0</v>
      </c>
      <c r="E21" s="634">
        <v>0</v>
      </c>
      <c r="F21" s="634">
        <v>0</v>
      </c>
      <c r="G21" s="634">
        <v>0</v>
      </c>
      <c r="H21" s="634">
        <v>0</v>
      </c>
      <c r="I21" s="634">
        <v>0</v>
      </c>
      <c r="J21" s="634">
        <v>0</v>
      </c>
      <c r="K21" s="634">
        <v>3906353200</v>
      </c>
      <c r="L21" s="634">
        <v>3906353200</v>
      </c>
      <c r="M21" s="634">
        <v>10503006746</v>
      </c>
      <c r="N21" s="634">
        <v>11314083050</v>
      </c>
      <c r="O21" s="634">
        <v>8198890250</v>
      </c>
      <c r="P21" s="634">
        <v>9791227396</v>
      </c>
      <c r="Q21" s="635">
        <v>9751666051</v>
      </c>
      <c r="R21" s="634">
        <v>8777864388</v>
      </c>
      <c r="S21" s="634">
        <v>10103082563</v>
      </c>
      <c r="T21" s="634">
        <v>9748073447</v>
      </c>
      <c r="U21" s="637">
        <v>9294037002</v>
      </c>
      <c r="V21" s="637">
        <v>9133126160</v>
      </c>
      <c r="W21" s="637">
        <v>9343724358</v>
      </c>
      <c r="X21" s="637">
        <v>7092001143</v>
      </c>
      <c r="Y21" s="638">
        <v>10937940730</v>
      </c>
      <c r="Z21" s="637">
        <v>11285458996</v>
      </c>
      <c r="AA21" s="637">
        <v>9668693269</v>
      </c>
      <c r="AB21" s="637">
        <v>6530975822</v>
      </c>
      <c r="AC21" s="637">
        <v>8376736675</v>
      </c>
      <c r="AD21" s="637">
        <v>9410158950</v>
      </c>
      <c r="AE21" s="702">
        <v>2237183927</v>
      </c>
      <c r="AF21" s="710">
        <v>2219281833</v>
      </c>
      <c r="AG21" s="137">
        <v>2119630045</v>
      </c>
      <c r="AH21" s="131"/>
    </row>
    <row r="22" spans="1:34" ht="20.100000000000001" customHeight="1" outlineLevel="1">
      <c r="A22" s="148" t="s">
        <v>110</v>
      </c>
      <c r="B22" s="632">
        <v>0</v>
      </c>
      <c r="C22" s="633">
        <v>0</v>
      </c>
      <c r="D22" s="633">
        <v>0</v>
      </c>
      <c r="E22" s="634">
        <v>0</v>
      </c>
      <c r="F22" s="634">
        <v>0</v>
      </c>
      <c r="G22" s="634">
        <v>0</v>
      </c>
      <c r="H22" s="634">
        <v>0</v>
      </c>
      <c r="I22" s="634">
        <v>0</v>
      </c>
      <c r="J22" s="634">
        <v>0</v>
      </c>
      <c r="K22" s="634">
        <v>10480083382</v>
      </c>
      <c r="L22" s="634">
        <v>11067096727</v>
      </c>
      <c r="M22" s="634">
        <v>3806194462</v>
      </c>
      <c r="N22" s="634">
        <v>3806217462</v>
      </c>
      <c r="O22" s="634">
        <v>3806194462</v>
      </c>
      <c r="P22" s="634">
        <v>8804491525</v>
      </c>
      <c r="Q22" s="635">
        <v>7237130000</v>
      </c>
      <c r="R22" s="634">
        <v>7237130000</v>
      </c>
      <c r="S22" s="634">
        <v>7237130000</v>
      </c>
      <c r="T22" s="634">
        <v>7337126341</v>
      </c>
      <c r="U22" s="637">
        <v>7565617428</v>
      </c>
      <c r="V22" s="637">
        <v>8665506486</v>
      </c>
      <c r="W22" s="637">
        <v>8665506486</v>
      </c>
      <c r="X22" s="637">
        <v>10025566414</v>
      </c>
      <c r="Y22" s="638">
        <v>9000019058</v>
      </c>
      <c r="Z22" s="637">
        <v>9000019058</v>
      </c>
      <c r="AA22" s="637">
        <v>9000019058</v>
      </c>
      <c r="AB22" s="637">
        <v>9270019058</v>
      </c>
      <c r="AC22" s="637">
        <v>6548020520</v>
      </c>
      <c r="AD22" s="637">
        <v>6548020520</v>
      </c>
      <c r="AE22" s="702">
        <v>6248160520</v>
      </c>
      <c r="AF22" s="710">
        <v>6248160520</v>
      </c>
      <c r="AG22" s="137">
        <v>4321129800</v>
      </c>
    </row>
    <row r="23" spans="1:34" ht="20.100000000000001" customHeight="1" outlineLevel="1">
      <c r="A23" s="417" t="s">
        <v>311</v>
      </c>
      <c r="B23" s="632">
        <v>0</v>
      </c>
      <c r="C23" s="633">
        <v>0</v>
      </c>
      <c r="D23" s="633">
        <v>0</v>
      </c>
      <c r="E23" s="633">
        <v>0</v>
      </c>
      <c r="F23" s="633">
        <v>0</v>
      </c>
      <c r="G23" s="633">
        <v>0</v>
      </c>
      <c r="H23" s="633">
        <v>0</v>
      </c>
      <c r="I23" s="633">
        <v>0</v>
      </c>
      <c r="J23" s="633">
        <v>0</v>
      </c>
      <c r="K23" s="633">
        <v>0</v>
      </c>
      <c r="L23" s="633">
        <v>0</v>
      </c>
      <c r="M23" s="633">
        <v>0</v>
      </c>
      <c r="N23" s="633">
        <v>0</v>
      </c>
      <c r="O23" s="633">
        <v>0</v>
      </c>
      <c r="P23" s="633">
        <v>0</v>
      </c>
      <c r="Q23" s="633">
        <v>0</v>
      </c>
      <c r="R23" s="633">
        <v>0</v>
      </c>
      <c r="S23" s="633">
        <v>0</v>
      </c>
      <c r="T23" s="633">
        <v>0</v>
      </c>
      <c r="U23" s="633">
        <v>0</v>
      </c>
      <c r="V23" s="633">
        <v>0</v>
      </c>
      <c r="W23" s="633">
        <v>0</v>
      </c>
      <c r="X23" s="633">
        <v>0</v>
      </c>
      <c r="Y23" s="633">
        <v>0</v>
      </c>
      <c r="Z23" s="633">
        <v>0</v>
      </c>
      <c r="AA23" s="633">
        <v>0</v>
      </c>
      <c r="AB23" s="637">
        <v>2934559000</v>
      </c>
      <c r="AC23" s="650">
        <v>5954893923</v>
      </c>
      <c r="AD23" s="650">
        <v>5954893923</v>
      </c>
      <c r="AE23" s="702">
        <v>6005312105</v>
      </c>
      <c r="AF23" s="710">
        <v>6005312105</v>
      </c>
      <c r="AG23" s="137">
        <v>2934559000</v>
      </c>
    </row>
    <row r="24" spans="1:34" ht="20.100000000000001" customHeight="1" outlineLevel="1">
      <c r="A24" s="417" t="s">
        <v>297</v>
      </c>
      <c r="B24" s="651">
        <v>8712320713</v>
      </c>
      <c r="C24" s="652">
        <v>8694970224</v>
      </c>
      <c r="D24" s="652">
        <v>8314235198</v>
      </c>
      <c r="E24" s="634">
        <v>5743045936</v>
      </c>
      <c r="F24" s="634">
        <v>5748287264</v>
      </c>
      <c r="G24" s="634">
        <v>5773098832</v>
      </c>
      <c r="H24" s="634">
        <v>6617249856</v>
      </c>
      <c r="I24" s="634">
        <v>6642166318</v>
      </c>
      <c r="J24" s="634">
        <v>7654167561</v>
      </c>
      <c r="K24" s="653">
        <v>0</v>
      </c>
      <c r="L24" s="653">
        <v>0</v>
      </c>
      <c r="M24" s="653">
        <v>0</v>
      </c>
      <c r="N24" s="653">
        <v>0</v>
      </c>
      <c r="O24" s="634">
        <v>0</v>
      </c>
      <c r="P24" s="634">
        <v>0</v>
      </c>
      <c r="Q24" s="635">
        <v>0</v>
      </c>
      <c r="R24" s="634">
        <v>0</v>
      </c>
      <c r="S24" s="634">
        <v>0</v>
      </c>
      <c r="T24" s="634">
        <v>0</v>
      </c>
      <c r="U24" s="637">
        <v>0</v>
      </c>
      <c r="V24" s="637">
        <v>0</v>
      </c>
      <c r="W24" s="637">
        <v>0</v>
      </c>
      <c r="X24" s="637">
        <v>0</v>
      </c>
      <c r="Y24" s="638">
        <v>0</v>
      </c>
      <c r="Z24" s="637">
        <v>0</v>
      </c>
      <c r="AA24" s="633">
        <v>0</v>
      </c>
      <c r="AB24" s="637">
        <v>0</v>
      </c>
      <c r="AC24" s="637">
        <v>0</v>
      </c>
      <c r="AD24" s="637">
        <v>0</v>
      </c>
      <c r="AE24" s="702">
        <v>0</v>
      </c>
      <c r="AF24" s="710">
        <v>0</v>
      </c>
      <c r="AG24" s="137">
        <v>0</v>
      </c>
    </row>
    <row r="25" spans="1:34" ht="20.100000000000001" customHeight="1" outlineLevel="1">
      <c r="A25" s="148" t="s">
        <v>109</v>
      </c>
      <c r="B25" s="639">
        <v>2500000</v>
      </c>
      <c r="C25" s="640">
        <v>681129246</v>
      </c>
      <c r="D25" s="640">
        <v>3918893349</v>
      </c>
      <c r="E25" s="634">
        <v>6856895117</v>
      </c>
      <c r="F25" s="634">
        <v>7195396840</v>
      </c>
      <c r="G25" s="634">
        <v>7588435779</v>
      </c>
      <c r="H25" s="634">
        <v>8506134839</v>
      </c>
      <c r="I25" s="634">
        <v>6002500000</v>
      </c>
      <c r="J25" s="634">
        <v>6002500000</v>
      </c>
      <c r="K25" s="634">
        <v>0</v>
      </c>
      <c r="L25" s="634">
        <v>0</v>
      </c>
      <c r="M25" s="634">
        <v>0</v>
      </c>
      <c r="N25" s="634">
        <v>0</v>
      </c>
      <c r="O25" s="634">
        <v>0</v>
      </c>
      <c r="P25" s="634">
        <v>0</v>
      </c>
      <c r="Q25" s="635">
        <v>0</v>
      </c>
      <c r="R25" s="634">
        <v>0</v>
      </c>
      <c r="S25" s="634">
        <v>0</v>
      </c>
      <c r="T25" s="634">
        <v>0</v>
      </c>
      <c r="U25" s="635">
        <v>0</v>
      </c>
      <c r="V25" s="635">
        <v>0</v>
      </c>
      <c r="W25" s="635">
        <v>0</v>
      </c>
      <c r="X25" s="635">
        <v>0</v>
      </c>
      <c r="Y25" s="636">
        <v>0</v>
      </c>
      <c r="Z25" s="635">
        <v>0</v>
      </c>
      <c r="AA25" s="633">
        <v>0</v>
      </c>
      <c r="AB25" s="635">
        <v>0</v>
      </c>
      <c r="AC25" s="635">
        <v>0</v>
      </c>
      <c r="AD25" s="635">
        <v>0</v>
      </c>
      <c r="AE25" s="701">
        <v>12129520</v>
      </c>
      <c r="AF25" s="709">
        <v>0</v>
      </c>
      <c r="AG25" s="149">
        <v>0</v>
      </c>
    </row>
    <row r="26" spans="1:34" ht="20.100000000000001" customHeight="1">
      <c r="A26" s="146" t="s">
        <v>108</v>
      </c>
      <c r="B26" s="627">
        <v>4827743394</v>
      </c>
      <c r="C26" s="628">
        <v>4873154761</v>
      </c>
      <c r="D26" s="628">
        <v>4864405422</v>
      </c>
      <c r="E26" s="629">
        <v>5148621866</v>
      </c>
      <c r="F26" s="629">
        <v>5349449613</v>
      </c>
      <c r="G26" s="629">
        <v>6771732583</v>
      </c>
      <c r="H26" s="629">
        <v>6604869564</v>
      </c>
      <c r="I26" s="629">
        <v>10557199624</v>
      </c>
      <c r="J26" s="629">
        <v>11567724282</v>
      </c>
      <c r="K26" s="629">
        <v>11466383647</v>
      </c>
      <c r="L26" s="629">
        <v>12858991713</v>
      </c>
      <c r="M26" s="629">
        <v>10761926669</v>
      </c>
      <c r="N26" s="629">
        <v>11460569333</v>
      </c>
      <c r="O26" s="629">
        <v>11241492808</v>
      </c>
      <c r="P26" s="629">
        <v>11140172756</v>
      </c>
      <c r="Q26" s="630">
        <v>14210275822</v>
      </c>
      <c r="R26" s="629">
        <v>16425674200</v>
      </c>
      <c r="S26" s="629">
        <v>15170485990</v>
      </c>
      <c r="T26" s="629">
        <v>15351291135</v>
      </c>
      <c r="U26" s="630">
        <v>14240739452</v>
      </c>
      <c r="V26" s="630">
        <v>14828576743</v>
      </c>
      <c r="W26" s="630">
        <v>14591237282</v>
      </c>
      <c r="X26" s="630">
        <v>14219221519</v>
      </c>
      <c r="Y26" s="631">
        <v>15695108867</v>
      </c>
      <c r="Z26" s="630">
        <v>16476834402</v>
      </c>
      <c r="AA26" s="630">
        <v>17193642772</v>
      </c>
      <c r="AB26" s="630">
        <v>16163554391</v>
      </c>
      <c r="AC26" s="630">
        <v>16175707881</v>
      </c>
      <c r="AD26" s="630">
        <v>17490243223</v>
      </c>
      <c r="AE26" s="700">
        <v>18154981084</v>
      </c>
      <c r="AF26" s="708">
        <v>19141463079</v>
      </c>
      <c r="AG26" s="145">
        <f>AG27+AG28+AG29</f>
        <v>19711919992</v>
      </c>
    </row>
    <row r="27" spans="1:34" ht="20.100000000000001" customHeight="1" outlineLevel="1">
      <c r="A27" s="147" t="s">
        <v>107</v>
      </c>
      <c r="B27" s="651">
        <v>2641957815</v>
      </c>
      <c r="C27" s="652">
        <v>2628495526</v>
      </c>
      <c r="D27" s="652">
        <v>2612303031</v>
      </c>
      <c r="E27" s="634">
        <v>2560101895</v>
      </c>
      <c r="F27" s="634">
        <v>2761183312</v>
      </c>
      <c r="G27" s="634">
        <v>5103091888</v>
      </c>
      <c r="H27" s="634">
        <v>4939213924</v>
      </c>
      <c r="I27" s="634">
        <v>9023668217</v>
      </c>
      <c r="J27" s="634">
        <v>10033957058</v>
      </c>
      <c r="K27" s="634">
        <v>9697081221</v>
      </c>
      <c r="L27" s="634">
        <v>11181410667</v>
      </c>
      <c r="M27" s="643">
        <v>9216990655</v>
      </c>
      <c r="N27" s="643">
        <v>9998561399</v>
      </c>
      <c r="O27" s="643">
        <v>9878199753</v>
      </c>
      <c r="P27" s="643">
        <v>9794218446</v>
      </c>
      <c r="Q27" s="644">
        <v>11482186176</v>
      </c>
      <c r="R27" s="643">
        <v>12195079721</v>
      </c>
      <c r="S27" s="643">
        <v>12318554373</v>
      </c>
      <c r="T27" s="643">
        <v>12185062901</v>
      </c>
      <c r="U27" s="644">
        <v>12445339545</v>
      </c>
      <c r="V27" s="644">
        <v>13022893954</v>
      </c>
      <c r="W27" s="644">
        <v>13072806858</v>
      </c>
      <c r="X27" s="644">
        <v>12690508213</v>
      </c>
      <c r="Y27" s="645">
        <v>12794051524</v>
      </c>
      <c r="Z27" s="644">
        <v>13560725727</v>
      </c>
      <c r="AA27" s="644">
        <v>13398622428</v>
      </c>
      <c r="AB27" s="644">
        <v>11353553559</v>
      </c>
      <c r="AC27" s="644">
        <v>9917325266</v>
      </c>
      <c r="AD27" s="644">
        <v>11221063582</v>
      </c>
      <c r="AE27" s="703">
        <v>11369468826</v>
      </c>
      <c r="AF27" s="711">
        <v>12777023060</v>
      </c>
      <c r="AG27" s="141">
        <v>12033078186</v>
      </c>
    </row>
    <row r="28" spans="1:34" ht="20.100000000000001" customHeight="1" outlineLevel="1">
      <c r="A28" s="148" t="s">
        <v>106</v>
      </c>
      <c r="B28" s="639">
        <v>48976436</v>
      </c>
      <c r="C28" s="640">
        <v>42623010</v>
      </c>
      <c r="D28" s="640">
        <v>35870939</v>
      </c>
      <c r="E28" s="634">
        <v>29202008</v>
      </c>
      <c r="F28" s="634">
        <v>27075662</v>
      </c>
      <c r="G28" s="634">
        <v>20876248</v>
      </c>
      <c r="H28" s="634">
        <v>14605997</v>
      </c>
      <c r="I28" s="634">
        <v>84640998</v>
      </c>
      <c r="J28" s="634">
        <v>82770862</v>
      </c>
      <c r="K28" s="634">
        <v>156962749</v>
      </c>
      <c r="L28" s="634">
        <v>63411170</v>
      </c>
      <c r="M28" s="643">
        <v>184505812</v>
      </c>
      <c r="N28" s="643">
        <v>0</v>
      </c>
      <c r="O28" s="643">
        <v>0</v>
      </c>
      <c r="P28" s="643">
        <v>0</v>
      </c>
      <c r="Q28" s="644">
        <v>0</v>
      </c>
      <c r="R28" s="643">
        <v>0</v>
      </c>
      <c r="S28" s="643">
        <v>0</v>
      </c>
      <c r="T28" s="643">
        <v>0</v>
      </c>
      <c r="U28" s="644">
        <v>0</v>
      </c>
      <c r="V28" s="644">
        <v>0</v>
      </c>
      <c r="W28" s="644">
        <v>0</v>
      </c>
      <c r="X28" s="644">
        <v>0</v>
      </c>
      <c r="Y28" s="645">
        <v>0</v>
      </c>
      <c r="Z28" s="644">
        <v>0</v>
      </c>
      <c r="AA28" s="633">
        <v>0</v>
      </c>
      <c r="AB28" s="644">
        <v>0</v>
      </c>
      <c r="AC28" s="644">
        <v>0</v>
      </c>
      <c r="AD28" s="644">
        <v>0</v>
      </c>
      <c r="AE28" s="703">
        <v>0</v>
      </c>
      <c r="AF28" s="711">
        <v>0</v>
      </c>
      <c r="AG28" s="141">
        <v>0</v>
      </c>
    </row>
    <row r="29" spans="1:34" ht="20.100000000000001" customHeight="1" outlineLevel="1">
      <c r="A29" s="147" t="s">
        <v>105</v>
      </c>
      <c r="B29" s="651">
        <v>2136809143</v>
      </c>
      <c r="C29" s="652">
        <v>2202036225</v>
      </c>
      <c r="D29" s="652">
        <v>2216231452</v>
      </c>
      <c r="E29" s="634">
        <v>2559317963</v>
      </c>
      <c r="F29" s="634">
        <v>2561190639</v>
      </c>
      <c r="G29" s="634">
        <v>1647764447</v>
      </c>
      <c r="H29" s="634">
        <v>1651049643</v>
      </c>
      <c r="I29" s="634">
        <v>1448890409</v>
      </c>
      <c r="J29" s="634">
        <v>1450996362</v>
      </c>
      <c r="K29" s="634">
        <v>1612339677</v>
      </c>
      <c r="L29" s="634">
        <v>1614169876</v>
      </c>
      <c r="M29" s="643">
        <v>1360430202</v>
      </c>
      <c r="N29" s="643">
        <v>1462007934</v>
      </c>
      <c r="O29" s="643">
        <v>1363293055</v>
      </c>
      <c r="P29" s="643">
        <v>1345954310</v>
      </c>
      <c r="Q29" s="644">
        <v>2728089646</v>
      </c>
      <c r="R29" s="643">
        <v>4230594479</v>
      </c>
      <c r="S29" s="643">
        <v>2851931617</v>
      </c>
      <c r="T29" s="643">
        <v>3166228234</v>
      </c>
      <c r="U29" s="637">
        <v>1795399907</v>
      </c>
      <c r="V29" s="637">
        <v>1805682789</v>
      </c>
      <c r="W29" s="637">
        <v>1518430424</v>
      </c>
      <c r="X29" s="637">
        <v>1528713306</v>
      </c>
      <c r="Y29" s="638">
        <v>2901057343</v>
      </c>
      <c r="Z29" s="637">
        <v>2916108675</v>
      </c>
      <c r="AA29" s="637">
        <v>3795020344</v>
      </c>
      <c r="AB29" s="637">
        <v>4810000832</v>
      </c>
      <c r="AC29" s="637">
        <v>6258382615</v>
      </c>
      <c r="AD29" s="637">
        <v>6269179641</v>
      </c>
      <c r="AE29" s="702">
        <v>6785512258</v>
      </c>
      <c r="AF29" s="710">
        <v>6364440019</v>
      </c>
      <c r="AG29" s="137">
        <v>7678841806</v>
      </c>
    </row>
    <row r="30" spans="1:34" ht="20.100000000000001" customHeight="1">
      <c r="A30" s="146" t="s">
        <v>104</v>
      </c>
      <c r="B30" s="627">
        <v>625234066</v>
      </c>
      <c r="C30" s="628">
        <v>654268867</v>
      </c>
      <c r="D30" s="628">
        <v>589745109</v>
      </c>
      <c r="E30" s="629">
        <v>641920473</v>
      </c>
      <c r="F30" s="629">
        <v>633408308</v>
      </c>
      <c r="G30" s="629">
        <v>617696475</v>
      </c>
      <c r="H30" s="629">
        <v>602763764</v>
      </c>
      <c r="I30" s="629">
        <v>607971735</v>
      </c>
      <c r="J30" s="629">
        <v>598399222</v>
      </c>
      <c r="K30" s="629">
        <v>606837013</v>
      </c>
      <c r="L30" s="629">
        <v>598517928</v>
      </c>
      <c r="M30" s="629">
        <v>3433548207</v>
      </c>
      <c r="N30" s="629">
        <v>3127353602</v>
      </c>
      <c r="O30" s="629">
        <v>6430651216</v>
      </c>
      <c r="P30" s="629">
        <v>6648990202</v>
      </c>
      <c r="Q30" s="630">
        <v>6342271033</v>
      </c>
      <c r="R30" s="629">
        <v>6236456945</v>
      </c>
      <c r="S30" s="629">
        <v>3900000000</v>
      </c>
      <c r="T30" s="629">
        <v>3900000000</v>
      </c>
      <c r="U30" s="630">
        <v>3900000000</v>
      </c>
      <c r="V30" s="630">
        <v>3900000000</v>
      </c>
      <c r="W30" s="630">
        <v>3900000000</v>
      </c>
      <c r="X30" s="630">
        <v>3900000000</v>
      </c>
      <c r="Y30" s="631">
        <v>3974463983</v>
      </c>
      <c r="Z30" s="630">
        <v>3974463983</v>
      </c>
      <c r="AA30" s="630">
        <v>74463983</v>
      </c>
      <c r="AB30" s="630">
        <v>68103816</v>
      </c>
      <c r="AC30" s="630">
        <v>0</v>
      </c>
      <c r="AD30" s="630">
        <v>0</v>
      </c>
      <c r="AE30" s="700">
        <v>0</v>
      </c>
      <c r="AF30" s="708">
        <v>0</v>
      </c>
      <c r="AG30" s="145">
        <v>0</v>
      </c>
    </row>
    <row r="31" spans="1:34" ht="20.100000000000001" customHeight="1">
      <c r="A31" s="146" t="s">
        <v>103</v>
      </c>
      <c r="B31" s="654">
        <v>0</v>
      </c>
      <c r="C31" s="647">
        <v>0</v>
      </c>
      <c r="D31" s="647">
        <v>0</v>
      </c>
      <c r="E31" s="629">
        <v>0</v>
      </c>
      <c r="F31" s="629">
        <v>0</v>
      </c>
      <c r="G31" s="629">
        <v>0</v>
      </c>
      <c r="H31" s="629">
        <v>0</v>
      </c>
      <c r="I31" s="629">
        <v>0</v>
      </c>
      <c r="J31" s="629">
        <v>0</v>
      </c>
      <c r="K31" s="629">
        <v>0</v>
      </c>
      <c r="L31" s="629">
        <v>0</v>
      </c>
      <c r="M31" s="629">
        <v>0</v>
      </c>
      <c r="N31" s="629">
        <v>0</v>
      </c>
      <c r="O31" s="629">
        <v>716460708</v>
      </c>
      <c r="P31" s="629">
        <v>713185333</v>
      </c>
      <c r="Q31" s="630">
        <v>709909958</v>
      </c>
      <c r="R31" s="629">
        <v>706634583</v>
      </c>
      <c r="S31" s="629">
        <v>703359208</v>
      </c>
      <c r="T31" s="629">
        <v>700083833</v>
      </c>
      <c r="U31" s="630">
        <v>696808458</v>
      </c>
      <c r="V31" s="630">
        <v>693533083</v>
      </c>
      <c r="W31" s="630">
        <v>690257708</v>
      </c>
      <c r="X31" s="630">
        <v>686982333</v>
      </c>
      <c r="Y31" s="631">
        <v>683706958</v>
      </c>
      <c r="Z31" s="630">
        <v>680431583</v>
      </c>
      <c r="AA31" s="630">
        <v>1473711468</v>
      </c>
      <c r="AB31" s="630">
        <v>1466080134</v>
      </c>
      <c r="AC31" s="630">
        <v>1458448800</v>
      </c>
      <c r="AD31" s="630">
        <v>1450817465</v>
      </c>
      <c r="AE31" s="700">
        <v>1443186131</v>
      </c>
      <c r="AF31" s="708">
        <v>7224595805</v>
      </c>
      <c r="AG31" s="145">
        <v>7216964470</v>
      </c>
    </row>
    <row r="32" spans="1:34" ht="20.100000000000001" customHeight="1">
      <c r="A32" s="146" t="s">
        <v>102</v>
      </c>
      <c r="B32" s="654">
        <v>0</v>
      </c>
      <c r="C32" s="647">
        <v>0</v>
      </c>
      <c r="D32" s="647">
        <v>0</v>
      </c>
      <c r="E32" s="629">
        <v>0</v>
      </c>
      <c r="F32" s="629">
        <v>0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9">
        <v>0</v>
      </c>
      <c r="M32" s="629">
        <v>0</v>
      </c>
      <c r="N32" s="629">
        <v>6681328053</v>
      </c>
      <c r="O32" s="629">
        <v>0</v>
      </c>
      <c r="P32" s="629">
        <v>8858774676</v>
      </c>
      <c r="Q32" s="630">
        <v>8538761085</v>
      </c>
      <c r="R32" s="629">
        <v>9495630832</v>
      </c>
      <c r="S32" s="629">
        <v>8607445113</v>
      </c>
      <c r="T32" s="629">
        <v>7656366861</v>
      </c>
      <c r="U32" s="630">
        <v>6265819862</v>
      </c>
      <c r="V32" s="630">
        <v>5323697266</v>
      </c>
      <c r="W32" s="630">
        <v>4310431663</v>
      </c>
      <c r="X32" s="630">
        <v>5010195899</v>
      </c>
      <c r="Y32" s="631">
        <v>4423548972</v>
      </c>
      <c r="Z32" s="630">
        <v>4946364377</v>
      </c>
      <c r="AA32" s="630">
        <v>3827068500</v>
      </c>
      <c r="AB32" s="630">
        <v>6389381544</v>
      </c>
      <c r="AC32" s="630">
        <v>6844258393</v>
      </c>
      <c r="AD32" s="630">
        <v>8689901624</v>
      </c>
      <c r="AE32" s="700">
        <v>7622658981</v>
      </c>
      <c r="AF32" s="708">
        <v>8183852248</v>
      </c>
      <c r="AG32" s="145">
        <v>7128089446</v>
      </c>
    </row>
    <row r="33" spans="1:34" ht="20.100000000000001" customHeight="1">
      <c r="A33" s="140" t="s">
        <v>101</v>
      </c>
      <c r="B33" s="615">
        <v>22798809705</v>
      </c>
      <c r="C33" s="616">
        <v>22371898587</v>
      </c>
      <c r="D33" s="616">
        <v>23320382031</v>
      </c>
      <c r="E33" s="617">
        <v>26121591428</v>
      </c>
      <c r="F33" s="617">
        <v>32099139320</v>
      </c>
      <c r="G33" s="617">
        <v>28552788126</v>
      </c>
      <c r="H33" s="617">
        <v>30105038266</v>
      </c>
      <c r="I33" s="617">
        <v>33334044109</v>
      </c>
      <c r="J33" s="617">
        <v>39035013860</v>
      </c>
      <c r="K33" s="617">
        <v>37348084014</v>
      </c>
      <c r="L33" s="617">
        <v>47880275129</v>
      </c>
      <c r="M33" s="617">
        <v>64650995009</v>
      </c>
      <c r="N33" s="617">
        <v>76236556601</v>
      </c>
      <c r="O33" s="617">
        <v>87147945975</v>
      </c>
      <c r="P33" s="617">
        <v>98698651711</v>
      </c>
      <c r="Q33" s="618">
        <v>106760702207</v>
      </c>
      <c r="R33" s="617">
        <v>111028779996</v>
      </c>
      <c r="S33" s="617">
        <v>118725553566</v>
      </c>
      <c r="T33" s="617">
        <v>121114631691</v>
      </c>
      <c r="U33" s="619">
        <v>144478287914</v>
      </c>
      <c r="V33" s="619">
        <v>163098327636</v>
      </c>
      <c r="W33" s="619">
        <v>160745823744</v>
      </c>
      <c r="X33" s="619">
        <v>175950175571</v>
      </c>
      <c r="Y33" s="655">
        <v>198723010089</v>
      </c>
      <c r="Z33" s="619">
        <v>209978060381</v>
      </c>
      <c r="AA33" s="619">
        <v>191472318299</v>
      </c>
      <c r="AB33" s="619">
        <v>210624860805</v>
      </c>
      <c r="AC33" s="619">
        <v>223950840265</v>
      </c>
      <c r="AD33" s="619">
        <v>232848815685</v>
      </c>
      <c r="AE33" s="698">
        <v>235135303571</v>
      </c>
      <c r="AF33" s="706">
        <v>261511449077</v>
      </c>
      <c r="AG33" s="139">
        <v>284722352753</v>
      </c>
      <c r="AH33" s="131"/>
    </row>
    <row r="34" spans="1:34" ht="20.100000000000001" customHeight="1">
      <c r="A34" s="136" t="s">
        <v>100</v>
      </c>
      <c r="B34" s="656">
        <v>21623809705</v>
      </c>
      <c r="C34" s="657">
        <v>22371898587</v>
      </c>
      <c r="D34" s="657">
        <v>23320382031</v>
      </c>
      <c r="E34" s="658">
        <v>26121591428</v>
      </c>
      <c r="F34" s="658">
        <v>32099139320</v>
      </c>
      <c r="G34" s="658">
        <v>28552788126</v>
      </c>
      <c r="H34" s="658">
        <v>30105038266</v>
      </c>
      <c r="I34" s="658">
        <v>33334044109</v>
      </c>
      <c r="J34" s="658">
        <v>39035013860</v>
      </c>
      <c r="K34" s="658">
        <v>37348084014</v>
      </c>
      <c r="L34" s="658">
        <v>47880275129</v>
      </c>
      <c r="M34" s="658">
        <v>64344158682</v>
      </c>
      <c r="N34" s="658">
        <v>69550341924</v>
      </c>
      <c r="O34" s="658">
        <v>73332347731</v>
      </c>
      <c r="P34" s="658">
        <v>84463446769</v>
      </c>
      <c r="Q34" s="659">
        <v>93108530917</v>
      </c>
      <c r="R34" s="658">
        <v>96607230898</v>
      </c>
      <c r="S34" s="658">
        <v>105118529871</v>
      </c>
      <c r="T34" s="658">
        <v>108198180094</v>
      </c>
      <c r="U34" s="659">
        <v>128640636782</v>
      </c>
      <c r="V34" s="659">
        <v>147728047094</v>
      </c>
      <c r="W34" s="659">
        <v>153923278737</v>
      </c>
      <c r="X34" s="659">
        <v>169845869779</v>
      </c>
      <c r="Y34" s="660">
        <v>193391539998</v>
      </c>
      <c r="Z34" s="659">
        <v>204206660589</v>
      </c>
      <c r="AA34" s="659">
        <v>185625742681</v>
      </c>
      <c r="AB34" s="659">
        <v>203143388264</v>
      </c>
      <c r="AC34" s="659">
        <v>217402142629</v>
      </c>
      <c r="AD34" s="659">
        <v>225610447537</v>
      </c>
      <c r="AE34" s="704">
        <v>227517476149</v>
      </c>
      <c r="AF34" s="712">
        <v>249352225506</v>
      </c>
      <c r="AG34" s="135">
        <v>274084873864</v>
      </c>
      <c r="AH34" s="131"/>
    </row>
    <row r="35" spans="1:34" ht="20.100000000000001" customHeight="1" outlineLevel="1">
      <c r="A35" s="143" t="s">
        <v>99</v>
      </c>
      <c r="B35" s="641">
        <v>15874194521</v>
      </c>
      <c r="C35" s="642">
        <v>16620031715</v>
      </c>
      <c r="D35" s="642">
        <v>17258644730</v>
      </c>
      <c r="E35" s="643">
        <v>20199458621</v>
      </c>
      <c r="F35" s="643">
        <v>25115085975</v>
      </c>
      <c r="G35" s="643">
        <v>23318075399</v>
      </c>
      <c r="H35" s="643">
        <v>25159265723</v>
      </c>
      <c r="I35" s="643">
        <v>27425706812</v>
      </c>
      <c r="J35" s="643">
        <v>31990063745</v>
      </c>
      <c r="K35" s="643">
        <v>29781680711</v>
      </c>
      <c r="L35" s="643">
        <v>37601445291</v>
      </c>
      <c r="M35" s="643">
        <v>50062046033</v>
      </c>
      <c r="N35" s="643">
        <v>52349009112</v>
      </c>
      <c r="O35" s="643">
        <v>54880634040</v>
      </c>
      <c r="P35" s="643">
        <v>63553363409</v>
      </c>
      <c r="Q35" s="644">
        <v>70527542395</v>
      </c>
      <c r="R35" s="643">
        <v>74279131246</v>
      </c>
      <c r="S35" s="643">
        <v>81880005520</v>
      </c>
      <c r="T35" s="643">
        <v>81216914919</v>
      </c>
      <c r="U35" s="644">
        <v>102834259752</v>
      </c>
      <c r="V35" s="644">
        <v>117071968031</v>
      </c>
      <c r="W35" s="644">
        <v>115537083564</v>
      </c>
      <c r="X35" s="644">
        <v>128431718247</v>
      </c>
      <c r="Y35" s="645">
        <v>144335642716</v>
      </c>
      <c r="Z35" s="644">
        <v>149923438513</v>
      </c>
      <c r="AA35" s="644">
        <v>151421982950</v>
      </c>
      <c r="AB35" s="644">
        <v>170064831126</v>
      </c>
      <c r="AC35" s="644">
        <v>179664347831</v>
      </c>
      <c r="AD35" s="644">
        <v>181684051265</v>
      </c>
      <c r="AE35" s="703">
        <v>182255467691</v>
      </c>
      <c r="AF35" s="711">
        <v>201956034464</v>
      </c>
      <c r="AG35" s="141">
        <v>222210045284</v>
      </c>
      <c r="AH35" s="131"/>
    </row>
    <row r="36" spans="1:34" ht="20.100000000000001" customHeight="1" outlineLevel="1">
      <c r="A36" s="143" t="s">
        <v>98</v>
      </c>
      <c r="B36" s="661">
        <v>0</v>
      </c>
      <c r="C36" s="662">
        <v>0</v>
      </c>
      <c r="D36" s="662">
        <v>0</v>
      </c>
      <c r="E36" s="643">
        <v>0</v>
      </c>
      <c r="F36" s="643">
        <v>0</v>
      </c>
      <c r="G36" s="643">
        <v>0</v>
      </c>
      <c r="H36" s="643">
        <v>0</v>
      </c>
      <c r="I36" s="643">
        <v>0</v>
      </c>
      <c r="J36" s="643">
        <v>0</v>
      </c>
      <c r="K36" s="643">
        <v>0</v>
      </c>
      <c r="L36" s="643">
        <v>0</v>
      </c>
      <c r="M36" s="643">
        <v>1093000000</v>
      </c>
      <c r="N36" s="643">
        <v>1093000000</v>
      </c>
      <c r="O36" s="643">
        <v>1093000000</v>
      </c>
      <c r="P36" s="643">
        <v>983700000</v>
      </c>
      <c r="Q36" s="644">
        <v>1983700000</v>
      </c>
      <c r="R36" s="643">
        <v>1900000000</v>
      </c>
      <c r="S36" s="643">
        <v>1900000000</v>
      </c>
      <c r="T36" s="643">
        <v>1900000000</v>
      </c>
      <c r="U36" s="644">
        <v>1900000000</v>
      </c>
      <c r="V36" s="644">
        <v>1900000000</v>
      </c>
      <c r="W36" s="644">
        <v>1900000000</v>
      </c>
      <c r="X36" s="644">
        <v>1900000000</v>
      </c>
      <c r="Y36" s="645">
        <v>1900000000</v>
      </c>
      <c r="Z36" s="644">
        <v>1800000000</v>
      </c>
      <c r="AA36" s="644">
        <v>1800000000</v>
      </c>
      <c r="AB36" s="644">
        <v>1800000000</v>
      </c>
      <c r="AC36" s="644">
        <v>800000000</v>
      </c>
      <c r="AD36" s="644">
        <v>500000000</v>
      </c>
      <c r="AE36" s="703">
        <v>4123581595</v>
      </c>
      <c r="AF36" s="711">
        <v>3802885715</v>
      </c>
      <c r="AG36" s="141">
        <v>3823387615</v>
      </c>
    </row>
    <row r="37" spans="1:34" ht="20.100000000000001" customHeight="1" outlineLevel="1">
      <c r="A37" s="143" t="s">
        <v>97</v>
      </c>
      <c r="B37" s="641">
        <v>3904785491</v>
      </c>
      <c r="C37" s="642">
        <v>4452223329</v>
      </c>
      <c r="D37" s="642">
        <v>4546560799</v>
      </c>
      <c r="E37" s="643">
        <v>3464930427</v>
      </c>
      <c r="F37" s="643">
        <v>4510921458</v>
      </c>
      <c r="G37" s="643">
        <v>4149111459</v>
      </c>
      <c r="H37" s="643">
        <v>3512250399</v>
      </c>
      <c r="I37" s="643">
        <v>4919673559</v>
      </c>
      <c r="J37" s="643">
        <v>4801946372</v>
      </c>
      <c r="K37" s="643">
        <v>5341357410</v>
      </c>
      <c r="L37" s="643">
        <v>6731200902</v>
      </c>
      <c r="M37" s="643">
        <v>8677792889</v>
      </c>
      <c r="N37" s="643">
        <v>9538981201</v>
      </c>
      <c r="O37" s="643">
        <v>9605192711</v>
      </c>
      <c r="P37" s="643">
        <v>9516037904</v>
      </c>
      <c r="Q37" s="644">
        <v>8857311603</v>
      </c>
      <c r="R37" s="643">
        <v>8795901814</v>
      </c>
      <c r="S37" s="643">
        <v>11980779313</v>
      </c>
      <c r="T37" s="643">
        <v>14254581038</v>
      </c>
      <c r="U37" s="644">
        <v>12478519922</v>
      </c>
      <c r="V37" s="644">
        <v>15217120328</v>
      </c>
      <c r="W37" s="644">
        <v>14734505356</v>
      </c>
      <c r="X37" s="644">
        <v>15442185316</v>
      </c>
      <c r="Y37" s="645">
        <v>16204123468</v>
      </c>
      <c r="Z37" s="644">
        <v>17037648838</v>
      </c>
      <c r="AA37" s="644">
        <v>17826482319</v>
      </c>
      <c r="AB37" s="644">
        <v>18711811585</v>
      </c>
      <c r="AC37" s="644">
        <v>17459421933</v>
      </c>
      <c r="AD37" s="644">
        <v>17974252972</v>
      </c>
      <c r="AE37" s="703">
        <v>19397083637</v>
      </c>
      <c r="AF37" s="711">
        <v>19580621365</v>
      </c>
      <c r="AG37" s="141">
        <v>22658645189</v>
      </c>
    </row>
    <row r="38" spans="1:34" ht="20.100000000000001" customHeight="1" outlineLevel="1">
      <c r="A38" s="144" t="s">
        <v>96</v>
      </c>
      <c r="B38" s="663">
        <v>0</v>
      </c>
      <c r="C38" s="664">
        <v>0</v>
      </c>
      <c r="D38" s="664">
        <v>0</v>
      </c>
      <c r="E38" s="643">
        <v>0</v>
      </c>
      <c r="F38" s="643">
        <v>0</v>
      </c>
      <c r="G38" s="643">
        <v>0</v>
      </c>
      <c r="H38" s="643">
        <v>0</v>
      </c>
      <c r="I38" s="643">
        <v>0</v>
      </c>
      <c r="J38" s="643">
        <v>0</v>
      </c>
      <c r="K38" s="643">
        <v>0</v>
      </c>
      <c r="L38" s="643">
        <v>0</v>
      </c>
      <c r="M38" s="665">
        <v>0</v>
      </c>
      <c r="N38" s="665">
        <v>0</v>
      </c>
      <c r="O38" s="643">
        <v>1960786982</v>
      </c>
      <c r="P38" s="643">
        <v>2937145730</v>
      </c>
      <c r="Q38" s="644">
        <v>3296104693</v>
      </c>
      <c r="R38" s="643">
        <v>3526953319</v>
      </c>
      <c r="S38" s="643">
        <v>3542445776</v>
      </c>
      <c r="T38" s="643">
        <v>3366368144</v>
      </c>
      <c r="U38" s="644">
        <v>3140976742</v>
      </c>
      <c r="V38" s="644">
        <v>2820013026</v>
      </c>
      <c r="W38" s="644">
        <v>2824693610</v>
      </c>
      <c r="X38" s="644">
        <v>4005424934</v>
      </c>
      <c r="Y38" s="645">
        <v>3567413456</v>
      </c>
      <c r="Z38" s="644">
        <v>3509171830</v>
      </c>
      <c r="AA38" s="644">
        <v>2555312017</v>
      </c>
      <c r="AB38" s="644">
        <v>3828928744</v>
      </c>
      <c r="AC38" s="644">
        <v>3961623012</v>
      </c>
      <c r="AD38" s="644">
        <v>5043897623</v>
      </c>
      <c r="AE38" s="703">
        <v>5168851677</v>
      </c>
      <c r="AF38" s="711">
        <v>5421421518</v>
      </c>
      <c r="AG38" s="141">
        <v>4952609271</v>
      </c>
    </row>
    <row r="39" spans="1:34" ht="20.100000000000001" customHeight="1" outlineLevel="1">
      <c r="A39" s="143" t="s">
        <v>95</v>
      </c>
      <c r="B39" s="641">
        <v>1139829693</v>
      </c>
      <c r="C39" s="642">
        <v>1299643543</v>
      </c>
      <c r="D39" s="642">
        <v>1515176502</v>
      </c>
      <c r="E39" s="643">
        <v>2457202380</v>
      </c>
      <c r="F39" s="643">
        <v>2473131887</v>
      </c>
      <c r="G39" s="643">
        <v>1085601268</v>
      </c>
      <c r="H39" s="643">
        <v>1433522144</v>
      </c>
      <c r="I39" s="643">
        <v>988663738</v>
      </c>
      <c r="J39" s="643">
        <v>2243003743</v>
      </c>
      <c r="K39" s="643">
        <v>2225045893</v>
      </c>
      <c r="L39" s="643">
        <v>3547628936</v>
      </c>
      <c r="M39" s="643">
        <v>4511319760</v>
      </c>
      <c r="N39" s="643">
        <v>6569351611</v>
      </c>
      <c r="O39" s="643">
        <v>5792733998</v>
      </c>
      <c r="P39" s="643">
        <v>7473199726</v>
      </c>
      <c r="Q39" s="644">
        <v>8443872226</v>
      </c>
      <c r="R39" s="643">
        <v>8105244519</v>
      </c>
      <c r="S39" s="643">
        <v>4915434581</v>
      </c>
      <c r="T39" s="643">
        <v>6408130872</v>
      </c>
      <c r="U39" s="644">
        <v>6565227214</v>
      </c>
      <c r="V39" s="644">
        <v>9405482781</v>
      </c>
      <c r="W39" s="644">
        <v>9408267771</v>
      </c>
      <c r="X39" s="644">
        <v>10478921383</v>
      </c>
      <c r="Y39" s="645">
        <v>17728726889</v>
      </c>
      <c r="Z39" s="644">
        <v>22203382961</v>
      </c>
      <c r="AA39" s="644">
        <v>10634352845</v>
      </c>
      <c r="AB39" s="644">
        <v>7192365695</v>
      </c>
      <c r="AC39" s="644">
        <v>12837732779</v>
      </c>
      <c r="AD39" s="644">
        <v>17662882221</v>
      </c>
      <c r="AE39" s="703">
        <v>14900257969</v>
      </c>
      <c r="AF39" s="711">
        <v>15685290155</v>
      </c>
      <c r="AG39" s="141">
        <v>17548055049</v>
      </c>
    </row>
    <row r="40" spans="1:34" ht="20.100000000000001" customHeight="1" outlineLevel="1">
      <c r="A40" s="143" t="s">
        <v>94</v>
      </c>
      <c r="B40" s="661">
        <v>0</v>
      </c>
      <c r="C40" s="662">
        <v>0</v>
      </c>
      <c r="D40" s="662">
        <v>0</v>
      </c>
      <c r="E40" s="643">
        <v>0</v>
      </c>
      <c r="F40" s="643">
        <v>0</v>
      </c>
      <c r="G40" s="643">
        <v>0</v>
      </c>
      <c r="H40" s="643">
        <v>0</v>
      </c>
      <c r="I40" s="643">
        <v>0</v>
      </c>
      <c r="J40" s="643">
        <v>0</v>
      </c>
      <c r="K40" s="643">
        <v>0</v>
      </c>
      <c r="L40" s="643">
        <v>0</v>
      </c>
      <c r="M40" s="643">
        <v>0</v>
      </c>
      <c r="N40" s="643">
        <v>0</v>
      </c>
      <c r="O40" s="643">
        <v>0</v>
      </c>
      <c r="P40" s="643">
        <v>0</v>
      </c>
      <c r="Q40" s="644">
        <v>0</v>
      </c>
      <c r="R40" s="643">
        <v>0</v>
      </c>
      <c r="S40" s="643">
        <v>899864681</v>
      </c>
      <c r="T40" s="643">
        <v>1052185121</v>
      </c>
      <c r="U40" s="644">
        <v>1196559961</v>
      </c>
      <c r="V40" s="644">
        <v>1313462928</v>
      </c>
      <c r="W40" s="644">
        <v>1418728436</v>
      </c>
      <c r="X40" s="644">
        <v>1487619899</v>
      </c>
      <c r="Y40" s="645">
        <v>1555633469</v>
      </c>
      <c r="Z40" s="644">
        <v>1633018447</v>
      </c>
      <c r="AA40" s="644">
        <v>1387612550</v>
      </c>
      <c r="AB40" s="644">
        <v>1545451114</v>
      </c>
      <c r="AC40" s="644">
        <v>2679017074</v>
      </c>
      <c r="AD40" s="644">
        <v>2745363456</v>
      </c>
      <c r="AE40" s="703">
        <v>1620633580</v>
      </c>
      <c r="AF40" s="711">
        <v>1536172289</v>
      </c>
      <c r="AG40" s="141">
        <v>1462331456</v>
      </c>
    </row>
    <row r="41" spans="1:34" ht="20.100000000000001" customHeight="1" outlineLevel="1">
      <c r="A41" s="143" t="s">
        <v>93</v>
      </c>
      <c r="B41" s="661">
        <v>0</v>
      </c>
      <c r="C41" s="662">
        <v>0</v>
      </c>
      <c r="D41" s="662">
        <v>0</v>
      </c>
      <c r="E41" s="643">
        <v>0</v>
      </c>
      <c r="F41" s="643">
        <v>0</v>
      </c>
      <c r="G41" s="643">
        <v>0</v>
      </c>
      <c r="H41" s="643">
        <v>0</v>
      </c>
      <c r="I41" s="643">
        <v>0</v>
      </c>
      <c r="J41" s="643">
        <v>0</v>
      </c>
      <c r="K41" s="643">
        <v>0</v>
      </c>
      <c r="L41" s="643">
        <v>0</v>
      </c>
      <c r="M41" s="643">
        <v>0</v>
      </c>
      <c r="N41" s="643">
        <v>0</v>
      </c>
      <c r="O41" s="643">
        <v>0</v>
      </c>
      <c r="P41" s="643">
        <v>0</v>
      </c>
      <c r="Q41" s="644">
        <v>0</v>
      </c>
      <c r="R41" s="643">
        <v>0</v>
      </c>
      <c r="S41" s="643">
        <v>0</v>
      </c>
      <c r="T41" s="643">
        <v>0</v>
      </c>
      <c r="U41" s="644">
        <v>525093191</v>
      </c>
      <c r="V41" s="644">
        <v>0</v>
      </c>
      <c r="W41" s="644">
        <v>0</v>
      </c>
      <c r="X41" s="644">
        <v>0</v>
      </c>
      <c r="Y41" s="645">
        <v>0</v>
      </c>
      <c r="Z41" s="644">
        <v>0</v>
      </c>
      <c r="AA41" s="644">
        <v>0</v>
      </c>
      <c r="AB41" s="644">
        <v>0</v>
      </c>
      <c r="AC41" s="644">
        <v>0</v>
      </c>
      <c r="AD41" s="644">
        <v>0</v>
      </c>
      <c r="AE41" s="703">
        <v>0</v>
      </c>
      <c r="AF41" s="711">
        <v>0</v>
      </c>
      <c r="AG41" s="141">
        <v>0</v>
      </c>
    </row>
    <row r="42" spans="1:34" ht="20.100000000000001" customHeight="1" outlineLevel="1">
      <c r="A42" s="143" t="s">
        <v>92</v>
      </c>
      <c r="B42" s="641">
        <v>705000000</v>
      </c>
      <c r="C42" s="662">
        <v>0</v>
      </c>
      <c r="D42" s="662">
        <v>0</v>
      </c>
      <c r="E42" s="643">
        <v>0</v>
      </c>
      <c r="F42" s="643">
        <v>0</v>
      </c>
      <c r="G42" s="643">
        <v>0</v>
      </c>
      <c r="H42" s="643">
        <v>0</v>
      </c>
      <c r="I42" s="643">
        <v>0</v>
      </c>
      <c r="J42" s="643">
        <v>0</v>
      </c>
      <c r="K42" s="643">
        <v>0</v>
      </c>
      <c r="L42" s="643">
        <v>0</v>
      </c>
      <c r="M42" s="643">
        <v>0</v>
      </c>
      <c r="N42" s="643">
        <v>0</v>
      </c>
      <c r="O42" s="643">
        <v>0</v>
      </c>
      <c r="P42" s="643">
        <v>0</v>
      </c>
      <c r="Q42" s="644">
        <v>0</v>
      </c>
      <c r="R42" s="643">
        <v>0</v>
      </c>
      <c r="S42" s="643">
        <v>0</v>
      </c>
      <c r="T42" s="643">
        <v>0</v>
      </c>
      <c r="U42" s="644">
        <v>0</v>
      </c>
      <c r="V42" s="644">
        <v>0</v>
      </c>
      <c r="W42" s="644">
        <v>8100000000</v>
      </c>
      <c r="X42" s="644">
        <v>8100000000</v>
      </c>
      <c r="Y42" s="645">
        <v>8100000000</v>
      </c>
      <c r="Z42" s="644">
        <v>8100000000</v>
      </c>
      <c r="AA42" s="644">
        <v>0</v>
      </c>
      <c r="AB42" s="644">
        <v>0</v>
      </c>
      <c r="AC42" s="644">
        <v>0</v>
      </c>
      <c r="AD42" s="644">
        <v>0</v>
      </c>
      <c r="AE42" s="703">
        <v>51600000</v>
      </c>
      <c r="AF42" s="711">
        <v>1369800000</v>
      </c>
      <c r="AG42" s="141">
        <v>1429800000</v>
      </c>
    </row>
    <row r="43" spans="1:34" ht="20.100000000000001" customHeight="1">
      <c r="A43" s="136" t="s">
        <v>91</v>
      </c>
      <c r="B43" s="656">
        <v>1175000000</v>
      </c>
      <c r="C43" s="666">
        <v>0</v>
      </c>
      <c r="D43" s="666">
        <v>0</v>
      </c>
      <c r="E43" s="658">
        <v>0</v>
      </c>
      <c r="F43" s="658">
        <v>0</v>
      </c>
      <c r="G43" s="658">
        <v>0</v>
      </c>
      <c r="H43" s="658">
        <v>0</v>
      </c>
      <c r="I43" s="658">
        <v>0</v>
      </c>
      <c r="J43" s="658">
        <v>0</v>
      </c>
      <c r="K43" s="658">
        <v>0</v>
      </c>
      <c r="L43" s="658">
        <v>0</v>
      </c>
      <c r="M43" s="658">
        <v>306836327</v>
      </c>
      <c r="N43" s="658">
        <v>6686214677</v>
      </c>
      <c r="O43" s="658">
        <v>13815598244</v>
      </c>
      <c r="P43" s="658">
        <v>14235204942</v>
      </c>
      <c r="Q43" s="659">
        <v>13652171290</v>
      </c>
      <c r="R43" s="658">
        <v>14421549098</v>
      </c>
      <c r="S43" s="658">
        <v>13607023695</v>
      </c>
      <c r="T43" s="658">
        <v>12916451597</v>
      </c>
      <c r="U43" s="659">
        <v>15837651132</v>
      </c>
      <c r="V43" s="659">
        <v>15370280542</v>
      </c>
      <c r="W43" s="659">
        <v>6822545007</v>
      </c>
      <c r="X43" s="659">
        <v>6104305792</v>
      </c>
      <c r="Y43" s="660">
        <v>5331470091</v>
      </c>
      <c r="Z43" s="659">
        <v>5771399792</v>
      </c>
      <c r="AA43" s="659">
        <v>5846575618</v>
      </c>
      <c r="AB43" s="659">
        <v>7481472541</v>
      </c>
      <c r="AC43" s="659">
        <v>6548697636</v>
      </c>
      <c r="AD43" s="659">
        <v>7238368148</v>
      </c>
      <c r="AE43" s="704">
        <v>7617827422</v>
      </c>
      <c r="AF43" s="712">
        <v>12159223571</v>
      </c>
      <c r="AG43" s="135">
        <v>10637478889</v>
      </c>
      <c r="AH43" s="131"/>
    </row>
    <row r="44" spans="1:34" ht="20.100000000000001" customHeight="1" outlineLevel="1">
      <c r="A44" s="138" t="s">
        <v>90</v>
      </c>
      <c r="B44" s="667">
        <v>0</v>
      </c>
      <c r="C44" s="668">
        <v>0</v>
      </c>
      <c r="D44" s="668">
        <v>0</v>
      </c>
      <c r="E44" s="643">
        <v>0</v>
      </c>
      <c r="F44" s="643">
        <v>0</v>
      </c>
      <c r="G44" s="643">
        <v>0</v>
      </c>
      <c r="H44" s="643">
        <v>0</v>
      </c>
      <c r="I44" s="643">
        <v>0</v>
      </c>
      <c r="J44" s="643">
        <v>0</v>
      </c>
      <c r="K44" s="643">
        <v>0</v>
      </c>
      <c r="L44" s="643">
        <v>0</v>
      </c>
      <c r="M44" s="643">
        <v>306836327</v>
      </c>
      <c r="N44" s="643">
        <v>563508453</v>
      </c>
      <c r="O44" s="643">
        <v>714148872</v>
      </c>
      <c r="P44" s="643">
        <v>719484235</v>
      </c>
      <c r="Q44" s="644">
        <v>814940608</v>
      </c>
      <c r="R44" s="643">
        <v>805957892</v>
      </c>
      <c r="S44" s="643">
        <v>811982648</v>
      </c>
      <c r="T44" s="643">
        <v>817692402</v>
      </c>
      <c r="U44" s="644">
        <v>745400028</v>
      </c>
      <c r="V44" s="644">
        <v>750216883</v>
      </c>
      <c r="W44" s="644">
        <v>823348414</v>
      </c>
      <c r="X44" s="644">
        <v>697432553</v>
      </c>
      <c r="Y44" s="645">
        <v>619527636</v>
      </c>
      <c r="Z44" s="644">
        <v>1820840503</v>
      </c>
      <c r="AA44" s="635">
        <v>664567017</v>
      </c>
      <c r="AB44" s="635">
        <v>634649469</v>
      </c>
      <c r="AC44" s="644">
        <v>879145399</v>
      </c>
      <c r="AD44" s="644">
        <v>1189483888</v>
      </c>
      <c r="AE44" s="701">
        <v>1199274410</v>
      </c>
      <c r="AF44" s="709">
        <v>1435059373</v>
      </c>
      <c r="AG44" s="149">
        <v>1689024844</v>
      </c>
      <c r="AH44" s="131"/>
    </row>
    <row r="45" spans="1:34" ht="20.100000000000001" customHeight="1" outlineLevel="1">
      <c r="A45" s="142" t="s">
        <v>300</v>
      </c>
      <c r="B45" s="669">
        <v>0</v>
      </c>
      <c r="C45" s="670">
        <v>0</v>
      </c>
      <c r="D45" s="670">
        <v>0</v>
      </c>
      <c r="E45" s="643">
        <v>0</v>
      </c>
      <c r="F45" s="643">
        <v>0</v>
      </c>
      <c r="G45" s="643">
        <v>0</v>
      </c>
      <c r="H45" s="643">
        <v>0</v>
      </c>
      <c r="I45" s="643">
        <v>0</v>
      </c>
      <c r="J45" s="643">
        <v>0</v>
      </c>
      <c r="K45" s="643">
        <v>0</v>
      </c>
      <c r="L45" s="643">
        <v>0</v>
      </c>
      <c r="M45" s="643">
        <v>0</v>
      </c>
      <c r="N45" s="643">
        <v>0</v>
      </c>
      <c r="O45" s="643">
        <v>0</v>
      </c>
      <c r="P45" s="643">
        <v>0</v>
      </c>
      <c r="Q45" s="643">
        <v>0</v>
      </c>
      <c r="R45" s="643">
        <v>0</v>
      </c>
      <c r="S45" s="643">
        <v>0</v>
      </c>
      <c r="T45" s="643">
        <v>0</v>
      </c>
      <c r="U45" s="644">
        <v>0</v>
      </c>
      <c r="V45" s="644">
        <v>0</v>
      </c>
      <c r="W45" s="644">
        <v>0</v>
      </c>
      <c r="X45" s="644">
        <v>0</v>
      </c>
      <c r="Y45" s="645">
        <v>725129669</v>
      </c>
      <c r="Z45" s="644">
        <v>0</v>
      </c>
      <c r="AA45" s="644">
        <v>1336261382</v>
      </c>
      <c r="AB45" s="644">
        <v>1596307994</v>
      </c>
      <c r="AC45" s="644">
        <v>1373779856</v>
      </c>
      <c r="AD45" s="644">
        <v>1513637549</v>
      </c>
      <c r="AE45" s="703">
        <v>1625262684</v>
      </c>
      <c r="AF45" s="711">
        <v>1739447694</v>
      </c>
      <c r="AG45" s="141">
        <v>1555788846</v>
      </c>
    </row>
    <row r="46" spans="1:34" ht="20.100000000000001" customHeight="1" outlineLevel="1">
      <c r="A46" s="142" t="s">
        <v>361</v>
      </c>
      <c r="B46" s="669">
        <v>0</v>
      </c>
      <c r="C46" s="670">
        <v>0</v>
      </c>
      <c r="D46" s="670">
        <v>0</v>
      </c>
      <c r="E46" s="643">
        <v>0</v>
      </c>
      <c r="F46" s="643">
        <v>0</v>
      </c>
      <c r="G46" s="643">
        <v>0</v>
      </c>
      <c r="H46" s="643">
        <v>0</v>
      </c>
      <c r="I46" s="643">
        <v>0</v>
      </c>
      <c r="J46" s="643">
        <v>0</v>
      </c>
      <c r="K46" s="643">
        <v>0</v>
      </c>
      <c r="L46" s="643">
        <v>0</v>
      </c>
      <c r="M46" s="643">
        <v>0</v>
      </c>
      <c r="N46" s="643">
        <v>0</v>
      </c>
      <c r="O46" s="643">
        <v>0</v>
      </c>
      <c r="P46" s="643">
        <v>0</v>
      </c>
      <c r="Q46" s="643">
        <v>0</v>
      </c>
      <c r="R46" s="643">
        <v>0</v>
      </c>
      <c r="S46" s="643">
        <v>0</v>
      </c>
      <c r="T46" s="643">
        <v>0</v>
      </c>
      <c r="U46" s="644">
        <v>0</v>
      </c>
      <c r="V46" s="644">
        <v>0</v>
      </c>
      <c r="W46" s="644">
        <v>0</v>
      </c>
      <c r="X46" s="644">
        <v>0</v>
      </c>
      <c r="Y46" s="645">
        <v>0</v>
      </c>
      <c r="Z46" s="644">
        <v>0</v>
      </c>
      <c r="AA46" s="644">
        <v>0</v>
      </c>
      <c r="AB46" s="644">
        <v>0</v>
      </c>
      <c r="AC46" s="644">
        <v>0</v>
      </c>
      <c r="AD46" s="644">
        <v>0</v>
      </c>
      <c r="AE46" s="703">
        <v>0</v>
      </c>
      <c r="AF46" s="711">
        <v>212800000</v>
      </c>
      <c r="AG46" s="141">
        <v>172160000</v>
      </c>
    </row>
    <row r="47" spans="1:34" ht="20.100000000000001" customHeight="1" outlineLevel="1">
      <c r="A47" s="142" t="s">
        <v>89</v>
      </c>
      <c r="B47" s="671">
        <v>1175000000</v>
      </c>
      <c r="C47" s="672">
        <v>0</v>
      </c>
      <c r="D47" s="672">
        <v>0</v>
      </c>
      <c r="E47" s="643">
        <v>0</v>
      </c>
      <c r="F47" s="643">
        <v>0</v>
      </c>
      <c r="G47" s="643">
        <v>0</v>
      </c>
      <c r="H47" s="643">
        <v>0</v>
      </c>
      <c r="I47" s="643">
        <v>0</v>
      </c>
      <c r="J47" s="643">
        <v>0</v>
      </c>
      <c r="K47" s="643">
        <v>0</v>
      </c>
      <c r="L47" s="643">
        <v>0</v>
      </c>
      <c r="M47" s="643">
        <v>0</v>
      </c>
      <c r="N47" s="643">
        <v>0</v>
      </c>
      <c r="O47" s="643">
        <v>8100000000</v>
      </c>
      <c r="P47" s="643">
        <v>8100000000</v>
      </c>
      <c r="Q47" s="644">
        <v>8100000000</v>
      </c>
      <c r="R47" s="643">
        <v>8100000000</v>
      </c>
      <c r="S47" s="643">
        <v>8100000000</v>
      </c>
      <c r="T47" s="643">
        <v>8100000000</v>
      </c>
      <c r="U47" s="644">
        <v>8100000000</v>
      </c>
      <c r="V47" s="644">
        <v>8100000000</v>
      </c>
      <c r="W47" s="644">
        <v>0</v>
      </c>
      <c r="X47" s="644">
        <v>0</v>
      </c>
      <c r="Y47" s="645">
        <v>0</v>
      </c>
      <c r="Z47" s="644">
        <v>0</v>
      </c>
      <c r="AA47" s="644">
        <v>0</v>
      </c>
      <c r="AB47" s="644">
        <v>0</v>
      </c>
      <c r="AC47" s="644">
        <v>0</v>
      </c>
      <c r="AD47" s="644">
        <v>0</v>
      </c>
      <c r="AE47" s="703">
        <v>1073634000</v>
      </c>
      <c r="AF47" s="711">
        <v>4554644000</v>
      </c>
      <c r="AG47" s="141">
        <v>4435534000</v>
      </c>
      <c r="AH47" s="129"/>
    </row>
    <row r="48" spans="1:34" ht="20.100000000000001" customHeight="1" outlineLevel="1">
      <c r="A48" s="142" t="s">
        <v>88</v>
      </c>
      <c r="B48" s="673">
        <v>0</v>
      </c>
      <c r="C48" s="672">
        <v>0</v>
      </c>
      <c r="D48" s="672">
        <v>0</v>
      </c>
      <c r="E48" s="643">
        <v>0</v>
      </c>
      <c r="F48" s="643">
        <v>0</v>
      </c>
      <c r="G48" s="643">
        <v>0</v>
      </c>
      <c r="H48" s="643">
        <v>0</v>
      </c>
      <c r="I48" s="643">
        <v>0</v>
      </c>
      <c r="J48" s="643">
        <v>0</v>
      </c>
      <c r="K48" s="643">
        <v>0</v>
      </c>
      <c r="L48" s="643">
        <v>0</v>
      </c>
      <c r="M48" s="643">
        <v>0</v>
      </c>
      <c r="N48" s="643">
        <v>0</v>
      </c>
      <c r="O48" s="643">
        <v>49661353</v>
      </c>
      <c r="P48" s="643">
        <v>49881214</v>
      </c>
      <c r="Q48" s="644">
        <v>0</v>
      </c>
      <c r="R48" s="643">
        <v>0</v>
      </c>
      <c r="S48" s="643">
        <v>0</v>
      </c>
      <c r="T48" s="643">
        <v>0</v>
      </c>
      <c r="U48" s="644">
        <v>3534565924</v>
      </c>
      <c r="V48" s="644">
        <v>3600037178</v>
      </c>
      <c r="W48" s="644">
        <v>3411556945</v>
      </c>
      <c r="X48" s="644">
        <v>3472963264</v>
      </c>
      <c r="Y48" s="645">
        <v>2440265530</v>
      </c>
      <c r="Z48" s="644">
        <v>2483324447</v>
      </c>
      <c r="AA48" s="644">
        <v>2578557728</v>
      </c>
      <c r="AB48" s="644">
        <v>2624333334</v>
      </c>
      <c r="AC48" s="644">
        <v>1738035537</v>
      </c>
      <c r="AD48" s="644">
        <v>1769740382</v>
      </c>
      <c r="AE48" s="703">
        <v>1867168926</v>
      </c>
      <c r="AF48" s="711">
        <v>1863945183</v>
      </c>
      <c r="AG48" s="141">
        <v>924952031</v>
      </c>
    </row>
    <row r="49" spans="1:34" ht="20.100000000000001" customHeight="1" outlineLevel="1">
      <c r="A49" s="142" t="s">
        <v>87</v>
      </c>
      <c r="B49" s="673">
        <v>0</v>
      </c>
      <c r="C49" s="672">
        <v>0</v>
      </c>
      <c r="D49" s="672">
        <v>0</v>
      </c>
      <c r="E49" s="643">
        <v>0</v>
      </c>
      <c r="F49" s="643">
        <v>0</v>
      </c>
      <c r="G49" s="643">
        <v>0</v>
      </c>
      <c r="H49" s="643">
        <v>0</v>
      </c>
      <c r="I49" s="643">
        <v>0</v>
      </c>
      <c r="J49" s="643">
        <v>0</v>
      </c>
      <c r="K49" s="643">
        <v>0</v>
      </c>
      <c r="L49" s="643">
        <v>0</v>
      </c>
      <c r="M49" s="643">
        <v>0</v>
      </c>
      <c r="N49" s="643">
        <v>6122706224</v>
      </c>
      <c r="O49" s="643">
        <v>4951788019</v>
      </c>
      <c r="P49" s="643">
        <v>5365839493</v>
      </c>
      <c r="Q49" s="644">
        <v>4737230682</v>
      </c>
      <c r="R49" s="643">
        <v>5515591206</v>
      </c>
      <c r="S49" s="643">
        <v>4695041047</v>
      </c>
      <c r="T49" s="643">
        <v>3998759195</v>
      </c>
      <c r="U49" s="644">
        <v>3457685180</v>
      </c>
      <c r="V49" s="644">
        <v>2920026481</v>
      </c>
      <c r="W49" s="644">
        <v>2587639648</v>
      </c>
      <c r="X49" s="644">
        <v>1933909975</v>
      </c>
      <c r="Y49" s="645">
        <v>1546547256</v>
      </c>
      <c r="Z49" s="644">
        <v>1467234842</v>
      </c>
      <c r="AA49" s="644">
        <v>1267189491</v>
      </c>
      <c r="AB49" s="644">
        <v>2626181744</v>
      </c>
      <c r="AC49" s="644">
        <v>2557736844</v>
      </c>
      <c r="AD49" s="644">
        <v>2765506329</v>
      </c>
      <c r="AE49" s="703">
        <v>1852487402</v>
      </c>
      <c r="AF49" s="711">
        <v>2353327321</v>
      </c>
      <c r="AG49" s="141">
        <v>1860019168</v>
      </c>
    </row>
    <row r="50" spans="1:34" ht="20.100000000000001" customHeight="1">
      <c r="A50" s="140" t="s">
        <v>86</v>
      </c>
      <c r="B50" s="615">
        <v>48848952504</v>
      </c>
      <c r="C50" s="616">
        <v>54581239293</v>
      </c>
      <c r="D50" s="616">
        <v>58857301592</v>
      </c>
      <c r="E50" s="617">
        <v>57304805546</v>
      </c>
      <c r="F50" s="617">
        <v>56431343179</v>
      </c>
      <c r="G50" s="617">
        <v>60049818537</v>
      </c>
      <c r="H50" s="617">
        <v>65189884845</v>
      </c>
      <c r="I50" s="617">
        <v>70108112309</v>
      </c>
      <c r="J50" s="617">
        <v>71877235178</v>
      </c>
      <c r="K50" s="617">
        <v>76666727640</v>
      </c>
      <c r="L50" s="617">
        <v>88362002042</v>
      </c>
      <c r="M50" s="617">
        <v>92893024473</v>
      </c>
      <c r="N50" s="617">
        <v>95709660907</v>
      </c>
      <c r="O50" s="617">
        <v>106724781391</v>
      </c>
      <c r="P50" s="617">
        <v>116415354226</v>
      </c>
      <c r="Q50" s="618">
        <v>121788853230</v>
      </c>
      <c r="R50" s="617">
        <v>118639861043</v>
      </c>
      <c r="S50" s="617">
        <v>126914500925</v>
      </c>
      <c r="T50" s="617">
        <v>137167760334</v>
      </c>
      <c r="U50" s="619">
        <v>147559323414</v>
      </c>
      <c r="V50" s="619">
        <v>156509159129</v>
      </c>
      <c r="W50" s="619">
        <v>173077076462</v>
      </c>
      <c r="X50" s="619">
        <v>193117676150</v>
      </c>
      <c r="Y50" s="655">
        <v>209426750558</v>
      </c>
      <c r="Z50" s="619">
        <v>217576678174</v>
      </c>
      <c r="AA50" s="619">
        <v>227805077182</v>
      </c>
      <c r="AB50" s="619">
        <v>238819899871</v>
      </c>
      <c r="AC50" s="619">
        <v>241174630522</v>
      </c>
      <c r="AD50" s="619">
        <v>250546525223</v>
      </c>
      <c r="AE50" s="698">
        <v>273624214180</v>
      </c>
      <c r="AF50" s="706">
        <v>279392212920</v>
      </c>
      <c r="AG50" s="139">
        <v>292777349933</v>
      </c>
      <c r="AH50" s="131"/>
    </row>
    <row r="51" spans="1:34" ht="20.100000000000001" customHeight="1">
      <c r="A51" s="136" t="s">
        <v>85</v>
      </c>
      <c r="B51" s="656">
        <v>48626095126</v>
      </c>
      <c r="C51" s="657">
        <v>54437855899</v>
      </c>
      <c r="D51" s="657">
        <v>58760853251</v>
      </c>
      <c r="E51" s="658">
        <v>57246096713</v>
      </c>
      <c r="F51" s="658">
        <v>56386517006</v>
      </c>
      <c r="G51" s="658">
        <v>60049818537</v>
      </c>
      <c r="H51" s="658">
        <v>64720543259</v>
      </c>
      <c r="I51" s="658">
        <v>69672712147</v>
      </c>
      <c r="J51" s="658">
        <v>71369193997</v>
      </c>
      <c r="K51" s="658">
        <v>76048206216</v>
      </c>
      <c r="L51" s="658">
        <v>87795947430</v>
      </c>
      <c r="M51" s="658">
        <v>92428378009</v>
      </c>
      <c r="N51" s="658">
        <v>95239496606</v>
      </c>
      <c r="O51" s="658">
        <v>103728163590</v>
      </c>
      <c r="P51" s="658">
        <v>113492990216</v>
      </c>
      <c r="Q51" s="659">
        <v>118929262604</v>
      </c>
      <c r="R51" s="658">
        <v>115880359844</v>
      </c>
      <c r="S51" s="658">
        <v>124239324325</v>
      </c>
      <c r="T51" s="658">
        <v>134597200149</v>
      </c>
      <c r="U51" s="659">
        <v>146654367248</v>
      </c>
      <c r="V51" s="659">
        <v>155534000762</v>
      </c>
      <c r="W51" s="659">
        <v>172833328643</v>
      </c>
      <c r="X51" s="659">
        <v>192902914269</v>
      </c>
      <c r="Y51" s="660">
        <v>209308904984</v>
      </c>
      <c r="Z51" s="659">
        <v>217495279923</v>
      </c>
      <c r="AA51" s="659">
        <v>227922849757</v>
      </c>
      <c r="AB51" s="659">
        <v>238731803631</v>
      </c>
      <c r="AC51" s="659">
        <v>241145144723</v>
      </c>
      <c r="AD51" s="659">
        <v>250558358020</v>
      </c>
      <c r="AE51" s="704">
        <v>273736111423</v>
      </c>
      <c r="AF51" s="712">
        <v>278250352755</v>
      </c>
      <c r="AG51" s="135">
        <v>291186972195</v>
      </c>
      <c r="AH51" s="131"/>
    </row>
    <row r="52" spans="1:34" ht="20.100000000000001" customHeight="1" outlineLevel="1">
      <c r="A52" s="138" t="s">
        <v>84</v>
      </c>
      <c r="B52" s="674">
        <v>5174933500</v>
      </c>
      <c r="C52" s="675">
        <v>5373608500</v>
      </c>
      <c r="D52" s="675">
        <v>5435858500</v>
      </c>
      <c r="E52" s="676">
        <v>5435858500</v>
      </c>
      <c r="F52" s="676">
        <v>5435858500</v>
      </c>
      <c r="G52" s="676">
        <v>5435858500</v>
      </c>
      <c r="H52" s="676">
        <v>5453858500</v>
      </c>
      <c r="I52" s="676">
        <v>5652533500</v>
      </c>
      <c r="J52" s="676">
        <v>5652533500</v>
      </c>
      <c r="K52" s="676">
        <v>5652533500</v>
      </c>
      <c r="L52" s="676">
        <v>5747383500</v>
      </c>
      <c r="M52" s="676">
        <v>5747383500</v>
      </c>
      <c r="N52" s="676">
        <v>5747383500</v>
      </c>
      <c r="O52" s="676">
        <v>5747383500</v>
      </c>
      <c r="P52" s="676">
        <v>5747383500</v>
      </c>
      <c r="Q52" s="637">
        <v>5747383500</v>
      </c>
      <c r="R52" s="676">
        <v>5747383500</v>
      </c>
      <c r="S52" s="676">
        <v>5747383500</v>
      </c>
      <c r="T52" s="676">
        <v>5747383500</v>
      </c>
      <c r="U52" s="637">
        <v>5747383500</v>
      </c>
      <c r="V52" s="637">
        <v>5747383500</v>
      </c>
      <c r="W52" s="637">
        <v>5747383500</v>
      </c>
      <c r="X52" s="637">
        <v>5747383500</v>
      </c>
      <c r="Y52" s="638">
        <v>5747383500</v>
      </c>
      <c r="Z52" s="637">
        <v>5747383500</v>
      </c>
      <c r="AA52" s="637">
        <v>5747383500</v>
      </c>
      <c r="AB52" s="637">
        <v>5747383500</v>
      </c>
      <c r="AC52" s="637">
        <v>5747383500</v>
      </c>
      <c r="AD52" s="637">
        <v>5747383500</v>
      </c>
      <c r="AE52" s="702">
        <v>5747383500</v>
      </c>
      <c r="AF52" s="710">
        <v>5747383500</v>
      </c>
      <c r="AG52" s="137">
        <v>5747383500</v>
      </c>
    </row>
    <row r="53" spans="1:34" ht="20.100000000000001" customHeight="1" outlineLevel="1">
      <c r="A53" s="138" t="s">
        <v>83</v>
      </c>
      <c r="B53" s="674">
        <v>33357018923</v>
      </c>
      <c r="C53" s="675">
        <v>36158336423</v>
      </c>
      <c r="D53" s="675">
        <v>37717593923</v>
      </c>
      <c r="E53" s="676">
        <v>37717593923</v>
      </c>
      <c r="F53" s="676">
        <v>37717593923</v>
      </c>
      <c r="G53" s="676">
        <v>37717593923</v>
      </c>
      <c r="H53" s="676">
        <v>38214225923</v>
      </c>
      <c r="I53" s="676">
        <v>41012563543</v>
      </c>
      <c r="J53" s="676">
        <v>41033187543</v>
      </c>
      <c r="K53" s="676">
        <v>41048655543</v>
      </c>
      <c r="L53" s="676">
        <v>47907203643</v>
      </c>
      <c r="M53" s="676">
        <v>48008003643</v>
      </c>
      <c r="N53" s="676">
        <v>48008003643</v>
      </c>
      <c r="O53" s="676">
        <v>48008003643</v>
      </c>
      <c r="P53" s="676">
        <v>48415253152</v>
      </c>
      <c r="Q53" s="637">
        <v>48008003643</v>
      </c>
      <c r="R53" s="676">
        <v>48008003643</v>
      </c>
      <c r="S53" s="676">
        <v>48008003643</v>
      </c>
      <c r="T53" s="676">
        <v>48008003643</v>
      </c>
      <c r="U53" s="637">
        <v>48008003643</v>
      </c>
      <c r="V53" s="637">
        <v>48008003643</v>
      </c>
      <c r="W53" s="637">
        <v>48008003643</v>
      </c>
      <c r="X53" s="637">
        <v>48008003643</v>
      </c>
      <c r="Y53" s="638">
        <v>48008003643</v>
      </c>
      <c r="Z53" s="637">
        <v>48008003643</v>
      </c>
      <c r="AA53" s="637">
        <v>48016113143</v>
      </c>
      <c r="AB53" s="637">
        <v>48008003643</v>
      </c>
      <c r="AC53" s="637">
        <v>48014211643</v>
      </c>
      <c r="AD53" s="637">
        <v>48014211643</v>
      </c>
      <c r="AE53" s="702">
        <v>48014211643</v>
      </c>
      <c r="AF53" s="710">
        <v>48014211643</v>
      </c>
      <c r="AG53" s="137">
        <v>48039016643</v>
      </c>
    </row>
    <row r="54" spans="1:34" ht="20.100000000000001" customHeight="1" outlineLevel="1">
      <c r="A54" s="138" t="s">
        <v>82</v>
      </c>
      <c r="B54" s="674">
        <v>789501432</v>
      </c>
      <c r="C54" s="675">
        <v>430717592</v>
      </c>
      <c r="D54" s="675">
        <v>541366785</v>
      </c>
      <c r="E54" s="676">
        <v>-1343581630</v>
      </c>
      <c r="F54" s="676">
        <v>-2824149761</v>
      </c>
      <c r="G54" s="676">
        <v>-2529867192</v>
      </c>
      <c r="H54" s="676">
        <v>-2551531031</v>
      </c>
      <c r="I54" s="676">
        <v>-4518345342</v>
      </c>
      <c r="J54" s="676">
        <v>-4568494366</v>
      </c>
      <c r="K54" s="676">
        <v>-4253214958</v>
      </c>
      <c r="L54" s="676">
        <v>-6127214643</v>
      </c>
      <c r="M54" s="676">
        <v>-5822653328</v>
      </c>
      <c r="N54" s="676">
        <v>-5483568071</v>
      </c>
      <c r="O54" s="676">
        <v>-7393907331</v>
      </c>
      <c r="P54" s="676">
        <v>-7162401128</v>
      </c>
      <c r="Q54" s="637">
        <v>-7387988523</v>
      </c>
      <c r="R54" s="676">
        <v>-9904973007</v>
      </c>
      <c r="S54" s="676">
        <v>-11867409309</v>
      </c>
      <c r="T54" s="676">
        <v>-12595173836</v>
      </c>
      <c r="U54" s="637">
        <v>-10377740793</v>
      </c>
      <c r="V54" s="637">
        <v>-9954710486</v>
      </c>
      <c r="W54" s="637">
        <v>-11584253798</v>
      </c>
      <c r="X54" s="637">
        <v>-11287257265</v>
      </c>
      <c r="Y54" s="638">
        <v>-10717922286</v>
      </c>
      <c r="Z54" s="637">
        <v>-14103958216</v>
      </c>
      <c r="AA54" s="637">
        <v>-23196518710</v>
      </c>
      <c r="AB54" s="637">
        <v>-29865715866</v>
      </c>
      <c r="AC54" s="637">
        <v>-29145906142</v>
      </c>
      <c r="AD54" s="637">
        <v>-28449121848</v>
      </c>
      <c r="AE54" s="702">
        <v>-27835338292</v>
      </c>
      <c r="AF54" s="710">
        <v>-42586087385</v>
      </c>
      <c r="AG54" s="137">
        <v>-44139862595</v>
      </c>
    </row>
    <row r="55" spans="1:34" ht="20.100000000000001" customHeight="1" outlineLevel="1">
      <c r="A55" s="138" t="s">
        <v>81</v>
      </c>
      <c r="B55" s="674">
        <v>-323927418</v>
      </c>
      <c r="C55" s="675">
        <v>-347256485</v>
      </c>
      <c r="D55" s="675">
        <v>-340481704</v>
      </c>
      <c r="E55" s="676">
        <v>-1287402648</v>
      </c>
      <c r="F55" s="676">
        <v>-1273403631</v>
      </c>
      <c r="G55" s="676">
        <v>-1247158485</v>
      </c>
      <c r="H55" s="676">
        <v>-907834076</v>
      </c>
      <c r="I55" s="676">
        <v>-922764052</v>
      </c>
      <c r="J55" s="676">
        <v>-2129383031</v>
      </c>
      <c r="K55" s="676">
        <v>-2161762203</v>
      </c>
      <c r="L55" s="676">
        <v>-2157694972</v>
      </c>
      <c r="M55" s="676">
        <v>-2395194398</v>
      </c>
      <c r="N55" s="676">
        <v>-2402158710</v>
      </c>
      <c r="O55" s="676">
        <v>-2412499651</v>
      </c>
      <c r="P55" s="676">
        <v>-2433205513</v>
      </c>
      <c r="Q55" s="637">
        <v>-3617190792</v>
      </c>
      <c r="R55" s="676">
        <v>-3624988916</v>
      </c>
      <c r="S55" s="676">
        <v>-3626627894</v>
      </c>
      <c r="T55" s="676">
        <v>-3612019289</v>
      </c>
      <c r="U55" s="637">
        <v>-3139673267</v>
      </c>
      <c r="V55" s="637">
        <v>-3122988130</v>
      </c>
      <c r="W55" s="637">
        <v>-3130662016</v>
      </c>
      <c r="X55" s="637">
        <v>-3112163632</v>
      </c>
      <c r="Y55" s="638">
        <v>-4099083341</v>
      </c>
      <c r="Z55" s="637">
        <v>-4082529080</v>
      </c>
      <c r="AA55" s="637">
        <v>-4132689634</v>
      </c>
      <c r="AB55" s="637">
        <v>-4023549638</v>
      </c>
      <c r="AC55" s="637">
        <v>-5459760371</v>
      </c>
      <c r="AD55" s="637">
        <v>-5430669588</v>
      </c>
      <c r="AE55" s="702">
        <v>-5429670843</v>
      </c>
      <c r="AF55" s="710">
        <v>-5409606119</v>
      </c>
      <c r="AG55" s="137">
        <v>-6796811885</v>
      </c>
    </row>
    <row r="56" spans="1:34" ht="20.100000000000001" customHeight="1" outlineLevel="1">
      <c r="A56" s="138" t="s">
        <v>80</v>
      </c>
      <c r="B56" s="674">
        <v>9628568689</v>
      </c>
      <c r="C56" s="675">
        <v>12822449869</v>
      </c>
      <c r="D56" s="675">
        <v>15406515747</v>
      </c>
      <c r="E56" s="676">
        <v>16723628568</v>
      </c>
      <c r="F56" s="676">
        <v>17330617975</v>
      </c>
      <c r="G56" s="676">
        <v>20673391791</v>
      </c>
      <c r="H56" s="676">
        <v>24511823943</v>
      </c>
      <c r="I56" s="676">
        <v>28448724498</v>
      </c>
      <c r="J56" s="676">
        <v>31381350351</v>
      </c>
      <c r="K56" s="676">
        <v>35761994334</v>
      </c>
      <c r="L56" s="676">
        <v>42426269902</v>
      </c>
      <c r="M56" s="676">
        <v>46890838592</v>
      </c>
      <c r="N56" s="676">
        <v>49369836244</v>
      </c>
      <c r="O56" s="676">
        <v>59779183429</v>
      </c>
      <c r="P56" s="676">
        <v>68925960205</v>
      </c>
      <c r="Q56" s="637">
        <v>76179054776</v>
      </c>
      <c r="R56" s="676">
        <v>75654934624</v>
      </c>
      <c r="S56" s="676">
        <v>85977974385</v>
      </c>
      <c r="T56" s="676">
        <v>97049006131</v>
      </c>
      <c r="U56" s="637">
        <v>106416394165</v>
      </c>
      <c r="V56" s="637">
        <v>114856312235</v>
      </c>
      <c r="W56" s="637">
        <v>133792857314</v>
      </c>
      <c r="X56" s="637">
        <v>153546948023</v>
      </c>
      <c r="Y56" s="638">
        <v>170370523468</v>
      </c>
      <c r="Z56" s="637">
        <v>181926380076</v>
      </c>
      <c r="AA56" s="637">
        <v>201488561458</v>
      </c>
      <c r="AB56" s="637">
        <v>218865681992</v>
      </c>
      <c r="AC56" s="637">
        <v>221989216093</v>
      </c>
      <c r="AD56" s="637">
        <v>230676554313</v>
      </c>
      <c r="AE56" s="702">
        <v>253239525415</v>
      </c>
      <c r="AF56" s="710">
        <v>272484451116</v>
      </c>
      <c r="AG56" s="137">
        <v>288337246532</v>
      </c>
    </row>
    <row r="57" spans="1:34" ht="20.100000000000001" customHeight="1">
      <c r="A57" s="136" t="s">
        <v>79</v>
      </c>
      <c r="B57" s="656">
        <v>222857378</v>
      </c>
      <c r="C57" s="657">
        <v>143383394</v>
      </c>
      <c r="D57" s="657">
        <v>96448341</v>
      </c>
      <c r="E57" s="658">
        <v>58708833</v>
      </c>
      <c r="F57" s="658">
        <v>44826173</v>
      </c>
      <c r="G57" s="658">
        <v>0</v>
      </c>
      <c r="H57" s="658">
        <v>469341586</v>
      </c>
      <c r="I57" s="658">
        <v>435400162</v>
      </c>
      <c r="J57" s="658">
        <v>508041181</v>
      </c>
      <c r="K57" s="658">
        <v>618521424</v>
      </c>
      <c r="L57" s="658">
        <v>566054612</v>
      </c>
      <c r="M57" s="658">
        <v>464646464</v>
      </c>
      <c r="N57" s="658">
        <v>470164301</v>
      </c>
      <c r="O57" s="658">
        <v>2996617801</v>
      </c>
      <c r="P57" s="658">
        <v>2922364010</v>
      </c>
      <c r="Q57" s="659">
        <v>2859590626</v>
      </c>
      <c r="R57" s="658">
        <v>2759501199</v>
      </c>
      <c r="S57" s="658">
        <v>2675176600</v>
      </c>
      <c r="T57" s="658">
        <v>2570560185</v>
      </c>
      <c r="U57" s="659">
        <v>904956166</v>
      </c>
      <c r="V57" s="659">
        <v>975158367</v>
      </c>
      <c r="W57" s="659">
        <v>243747819</v>
      </c>
      <c r="X57" s="659">
        <v>214761881</v>
      </c>
      <c r="Y57" s="660">
        <v>117845574</v>
      </c>
      <c r="Z57" s="659">
        <v>81398251</v>
      </c>
      <c r="AA57" s="659">
        <v>-117772575</v>
      </c>
      <c r="AB57" s="659">
        <v>88096240</v>
      </c>
      <c r="AC57" s="659">
        <v>29485799</v>
      </c>
      <c r="AD57" s="659">
        <v>-11832797</v>
      </c>
      <c r="AE57" s="704">
        <v>-111897243</v>
      </c>
      <c r="AF57" s="712">
        <v>1141860165</v>
      </c>
      <c r="AG57" s="135">
        <v>1590377738</v>
      </c>
    </row>
    <row r="58" spans="1:34" ht="20.100000000000001" customHeight="1" thickBot="1">
      <c r="A58" s="134" t="s">
        <v>78</v>
      </c>
      <c r="B58" s="677">
        <v>71647762209</v>
      </c>
      <c r="C58" s="678">
        <v>76953137880</v>
      </c>
      <c r="D58" s="678">
        <v>82177683623</v>
      </c>
      <c r="E58" s="679">
        <v>83426396974</v>
      </c>
      <c r="F58" s="679">
        <v>88530482499</v>
      </c>
      <c r="G58" s="679">
        <v>88602606663</v>
      </c>
      <c r="H58" s="679">
        <v>95294923111</v>
      </c>
      <c r="I58" s="679">
        <v>103442156418</v>
      </c>
      <c r="J58" s="679">
        <v>110912249038</v>
      </c>
      <c r="K58" s="679">
        <v>114014811654</v>
      </c>
      <c r="L58" s="679">
        <v>136242277171</v>
      </c>
      <c r="M58" s="679">
        <v>157544019482</v>
      </c>
      <c r="N58" s="679">
        <v>171946217508</v>
      </c>
      <c r="O58" s="679">
        <v>193872727366</v>
      </c>
      <c r="P58" s="679">
        <v>215114005937</v>
      </c>
      <c r="Q58" s="680">
        <v>228549555437</v>
      </c>
      <c r="R58" s="679">
        <v>229668641039</v>
      </c>
      <c r="S58" s="679">
        <v>245640054491</v>
      </c>
      <c r="T58" s="679">
        <v>258282392025</v>
      </c>
      <c r="U58" s="681">
        <v>292037611328</v>
      </c>
      <c r="V58" s="681">
        <v>319607486765</v>
      </c>
      <c r="W58" s="681">
        <v>333822900206</v>
      </c>
      <c r="X58" s="681">
        <v>369067851721</v>
      </c>
      <c r="Y58" s="682">
        <v>408149760647</v>
      </c>
      <c r="Z58" s="681">
        <v>427554738555</v>
      </c>
      <c r="AA58" s="681">
        <v>419277395481</v>
      </c>
      <c r="AB58" s="681">
        <v>449444760676</v>
      </c>
      <c r="AC58" s="681">
        <v>465125470787</v>
      </c>
      <c r="AD58" s="681">
        <v>483395340908</v>
      </c>
      <c r="AE58" s="705">
        <v>508759517751</v>
      </c>
      <c r="AF58" s="737">
        <v>540903661997</v>
      </c>
      <c r="AG58" s="133">
        <v>577499702686</v>
      </c>
      <c r="AH58" s="131"/>
    </row>
    <row r="60" spans="1:34" ht="20.100000000000001" customHeight="1">
      <c r="A60" s="596" t="s">
        <v>298</v>
      </c>
    </row>
  </sheetData>
  <phoneticPr fontId="3" type="noConversion"/>
  <pageMargins left="0.7" right="0.7" top="0.75" bottom="0.75" header="0.3" footer="0.3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B2D56-5213-4542-81AC-93628C893859}">
  <sheetPr>
    <tabColor rgb="FF1F497D"/>
    <pageSetUpPr fitToPage="1"/>
  </sheetPr>
  <dimension ref="A1:ET25"/>
  <sheetViews>
    <sheetView showGridLines="0" topLeftCell="B1" zoomScaleNormal="100" workbookViewId="0">
      <pane xSplit="1" topLeftCell="DV1" activePane="topRight" state="frozen"/>
      <selection activeCell="CE10" sqref="CE10"/>
      <selection pane="topRight" activeCell="EP4" sqref="EP4"/>
    </sheetView>
  </sheetViews>
  <sheetFormatPr defaultColWidth="7.09765625" defaultRowHeight="20.100000000000001" customHeight="1" outlineLevelCol="1"/>
  <cols>
    <col min="1" max="1" width="2.09765625" style="1" customWidth="1"/>
    <col min="2" max="2" width="21.3984375" style="162" customWidth="1"/>
    <col min="3" max="3" width="8.59765625" style="164" hidden="1" customWidth="1" outlineLevel="1"/>
    <col min="4" max="4" width="8.59765625" style="163" hidden="1" customWidth="1" outlineLevel="1"/>
    <col min="5" max="5" width="8.59765625" style="164" hidden="1" customWidth="1" outlineLevel="1"/>
    <col min="6" max="6" width="8.59765625" style="163" hidden="1" customWidth="1" outlineLevel="1"/>
    <col min="7" max="7" width="7.59765625" style="163" hidden="1" customWidth="1" outlineLevel="1"/>
    <col min="8" max="8" width="8.59765625" style="164" hidden="1" customWidth="1" outlineLevel="1"/>
    <col min="9" max="9" width="8.59765625" style="163" hidden="1" customWidth="1" outlineLevel="1"/>
    <col min="10" max="10" width="7.59765625" style="163" hidden="1" customWidth="1" outlineLevel="1"/>
    <col min="11" max="11" width="8.59765625" style="164" hidden="1" customWidth="1" outlineLevel="1"/>
    <col min="12" max="12" width="8.59765625" style="163" hidden="1" customWidth="1" outlineLevel="1"/>
    <col min="13" max="13" width="7.59765625" style="163" hidden="1" customWidth="1" outlineLevel="1"/>
    <col min="14" max="14" width="8.59765625" style="164" customWidth="1" collapsed="1"/>
    <col min="15" max="15" width="8.59765625" style="163" customWidth="1"/>
    <col min="16" max="16" width="8.59765625" style="164" hidden="1" customWidth="1" outlineLevel="1"/>
    <col min="17" max="17" width="8.59765625" style="163" hidden="1" customWidth="1" outlineLevel="1"/>
    <col min="18" max="19" width="7.59765625" style="163" hidden="1" customWidth="1" outlineLevel="1"/>
    <col min="20" max="20" width="8.59765625" style="164" hidden="1" customWidth="1" outlineLevel="1"/>
    <col min="21" max="21" width="8.59765625" style="163" hidden="1" customWidth="1" outlineLevel="1"/>
    <col min="22" max="23" width="7.59765625" style="163" hidden="1" customWidth="1" outlineLevel="1"/>
    <col min="24" max="24" width="8.59765625" style="164" hidden="1" customWidth="1" outlineLevel="1"/>
    <col min="25" max="25" width="8.59765625" style="163" hidden="1" customWidth="1" outlineLevel="1"/>
    <col min="26" max="27" width="7.59765625" style="163" hidden="1" customWidth="1" outlineLevel="1"/>
    <col min="28" max="28" width="8.59765625" style="164" hidden="1" customWidth="1" outlineLevel="1"/>
    <col min="29" max="29" width="8.59765625" style="163" hidden="1" customWidth="1" outlineLevel="1"/>
    <col min="30" max="31" width="7.59765625" style="163" hidden="1" customWidth="1" outlineLevel="1"/>
    <col min="32" max="32" width="8.59765625" style="164" customWidth="1" collapsed="1"/>
    <col min="33" max="33" width="8.59765625" style="163" customWidth="1"/>
    <col min="34" max="34" width="7.59765625" style="163" customWidth="1"/>
    <col min="35" max="35" width="8.59765625" style="164" hidden="1" customWidth="1" outlineLevel="1"/>
    <col min="36" max="36" width="8.59765625" style="163" hidden="1" customWidth="1" outlineLevel="1"/>
    <col min="37" max="38" width="7.59765625" style="163" hidden="1" customWidth="1" outlineLevel="1"/>
    <col min="39" max="39" width="8.59765625" style="164" hidden="1" customWidth="1" outlineLevel="1"/>
    <col min="40" max="40" width="8.59765625" style="163" hidden="1" customWidth="1" outlineLevel="1"/>
    <col min="41" max="42" width="7.59765625" style="163" hidden="1" customWidth="1" outlineLevel="1"/>
    <col min="43" max="43" width="8.59765625" style="164" hidden="1" customWidth="1" outlineLevel="1"/>
    <col min="44" max="44" width="8.59765625" style="163" hidden="1" customWidth="1" outlineLevel="1"/>
    <col min="45" max="46" width="7.59765625" style="163" hidden="1" customWidth="1" outlineLevel="1"/>
    <col min="47" max="47" width="8.59765625" style="164" hidden="1" customWidth="1" outlineLevel="1"/>
    <col min="48" max="48" width="8.59765625" style="163" hidden="1" customWidth="1" outlineLevel="1"/>
    <col min="49" max="50" width="7.59765625" style="163" hidden="1" customWidth="1" outlineLevel="1"/>
    <col min="51" max="51" width="8.59765625" style="164" customWidth="1" collapsed="1"/>
    <col min="52" max="52" width="8.59765625" style="163" customWidth="1"/>
    <col min="53" max="53" width="7.59765625" style="163" customWidth="1"/>
    <col min="54" max="55" width="8.59765625" style="162" hidden="1" customWidth="1" outlineLevel="1"/>
    <col min="56" max="57" width="7.59765625" style="162" hidden="1" customWidth="1" outlineLevel="1"/>
    <col min="58" max="59" width="8.59765625" style="162" hidden="1" customWidth="1" outlineLevel="1"/>
    <col min="60" max="61" width="7.59765625" style="162" hidden="1" customWidth="1" outlineLevel="1"/>
    <col min="62" max="63" width="8.59765625" style="162" hidden="1" customWidth="1" outlineLevel="1"/>
    <col min="64" max="65" width="7.59765625" style="162" hidden="1" customWidth="1" outlineLevel="1"/>
    <col min="66" max="67" width="8.59765625" style="162" hidden="1" customWidth="1" outlineLevel="1"/>
    <col min="68" max="69" width="7.59765625" style="162" hidden="1" customWidth="1" outlineLevel="1"/>
    <col min="70" max="70" width="7.09765625" style="162" customWidth="1" collapsed="1"/>
    <col min="71" max="71" width="7.09765625" style="162" customWidth="1"/>
    <col min="72" max="72" width="7.59765625" style="162" customWidth="1"/>
    <col min="73" max="74" width="7.09765625" style="162" hidden="1" customWidth="1" outlineLevel="1"/>
    <col min="75" max="76" width="7.59765625" style="162" hidden="1" customWidth="1" outlineLevel="1"/>
    <col min="77" max="78" width="7.09765625" style="162" hidden="1" customWidth="1" outlineLevel="1"/>
    <col min="79" max="80" width="7.59765625" style="162" hidden="1" customWidth="1" outlineLevel="1"/>
    <col min="81" max="82" width="7.09765625" style="162" hidden="1" customWidth="1" outlineLevel="1"/>
    <col min="83" max="84" width="7.59765625" style="162" hidden="1" customWidth="1" outlineLevel="1"/>
    <col min="85" max="86" width="7.09765625" style="162" hidden="1" customWidth="1" outlineLevel="1"/>
    <col min="87" max="88" width="7.59765625" style="162" hidden="1" customWidth="1" outlineLevel="1"/>
    <col min="89" max="89" width="7.09765625" style="162" customWidth="1" collapsed="1"/>
    <col min="90" max="90" width="7.09765625" style="162" customWidth="1"/>
    <col min="91" max="91" width="7.59765625" style="162" customWidth="1"/>
    <col min="92" max="93" width="7.09765625" style="162" hidden="1" customWidth="1" outlineLevel="1"/>
    <col min="94" max="95" width="7.59765625" style="162" hidden="1" customWidth="1" outlineLevel="1"/>
    <col min="96" max="97" width="7.09765625" style="162" hidden="1" customWidth="1" outlineLevel="1"/>
    <col min="98" max="99" width="7.59765625" style="162" hidden="1" customWidth="1" outlineLevel="1"/>
    <col min="100" max="101" width="7.09765625" style="162" hidden="1" customWidth="1" outlineLevel="1"/>
    <col min="102" max="103" width="7.59765625" style="162" hidden="1" customWidth="1" outlineLevel="1"/>
    <col min="104" max="105" width="7.09765625" style="162" hidden="1" customWidth="1" outlineLevel="1"/>
    <col min="106" max="107" width="7.59765625" style="162" hidden="1" customWidth="1" outlineLevel="1"/>
    <col min="108" max="108" width="7.09765625" style="162" collapsed="1"/>
    <col min="109" max="109" width="7.09765625" style="162"/>
    <col min="110" max="110" width="7.59765625" style="162" customWidth="1"/>
    <col min="111" max="112" width="7.09765625" style="162" customWidth="1" outlineLevel="1"/>
    <col min="113" max="114" width="7.59765625" style="162" customWidth="1" outlineLevel="1"/>
    <col min="115" max="115" width="7.296875" style="162" customWidth="1" outlineLevel="1"/>
    <col min="116" max="116" width="7.09765625" style="162" customWidth="1" outlineLevel="1"/>
    <col min="117" max="118" width="7.59765625" style="162" customWidth="1" outlineLevel="1"/>
    <col min="119" max="119" width="7.69921875" style="162" customWidth="1" outlineLevel="1"/>
    <col min="120" max="120" width="7.09765625" style="162" customWidth="1" outlineLevel="1"/>
    <col min="121" max="122" width="7.59765625" style="162" customWidth="1" outlineLevel="1"/>
    <col min="123" max="124" width="7.09765625" style="162" customWidth="1" outlineLevel="1"/>
    <col min="125" max="126" width="7.59765625" style="162" customWidth="1" outlineLevel="1"/>
    <col min="127" max="128" width="7.09765625" style="162"/>
    <col min="129" max="129" width="7.59765625" style="162" customWidth="1"/>
    <col min="130" max="130" width="7.09765625" style="162"/>
    <col min="131" max="131" width="7.09765625" style="162" customWidth="1"/>
    <col min="132" max="133" width="7.59765625" style="162" customWidth="1"/>
    <col min="134" max="137" width="7.09765625" style="162"/>
    <col min="138" max="138" width="8.5" style="162" customWidth="1"/>
    <col min="139" max="139" width="7.09765625" style="162"/>
    <col min="140" max="140" width="7.3984375" style="162" customWidth="1"/>
    <col min="141" max="145" width="8" style="162" customWidth="1"/>
    <col min="146" max="146" width="8.8984375" style="162" customWidth="1"/>
    <col min="147" max="16384" width="7.09765625" style="162"/>
  </cols>
  <sheetData>
    <row r="1" spans="1:150" ht="20.100000000000001" customHeight="1">
      <c r="B1" s="231" t="s">
        <v>171</v>
      </c>
      <c r="C1" s="230"/>
      <c r="D1" s="229"/>
      <c r="E1" s="230"/>
      <c r="F1" s="229"/>
      <c r="G1" s="229"/>
      <c r="H1" s="230"/>
      <c r="I1" s="229"/>
      <c r="J1" s="229"/>
      <c r="K1" s="230"/>
      <c r="L1" s="229"/>
      <c r="M1" s="229"/>
      <c r="N1" s="230"/>
      <c r="O1" s="229"/>
      <c r="P1" s="230"/>
      <c r="Q1" s="229"/>
      <c r="R1" s="229"/>
      <c r="S1" s="229"/>
      <c r="T1" s="230"/>
      <c r="V1" s="229"/>
      <c r="W1" s="229"/>
      <c r="X1" s="230"/>
      <c r="Y1" s="229"/>
      <c r="Z1" s="229"/>
      <c r="AA1" s="229"/>
      <c r="AB1" s="230"/>
      <c r="AC1" s="229"/>
      <c r="AD1" s="229"/>
      <c r="AE1" s="229"/>
      <c r="AF1" s="230"/>
      <c r="AG1" s="229"/>
      <c r="AH1" s="229"/>
      <c r="AI1" s="230"/>
      <c r="AJ1" s="229"/>
      <c r="AK1" s="229"/>
      <c r="AL1" s="229"/>
      <c r="AM1" s="230"/>
      <c r="AN1" s="229"/>
      <c r="AO1" s="229"/>
      <c r="AP1" s="229"/>
      <c r="AQ1" s="230"/>
      <c r="AR1" s="229"/>
      <c r="AS1" s="229"/>
      <c r="AT1" s="229"/>
      <c r="AU1" s="230"/>
      <c r="AV1" s="229"/>
      <c r="AW1" s="229"/>
      <c r="AX1" s="229"/>
      <c r="AY1" s="230"/>
      <c r="AZ1" s="229"/>
      <c r="BA1" s="229"/>
    </row>
    <row r="2" spans="1:150" ht="20.100000000000001" customHeight="1" thickBot="1">
      <c r="B2" s="229"/>
      <c r="C2" s="230"/>
      <c r="D2" s="229"/>
      <c r="E2" s="230"/>
      <c r="F2" s="229"/>
      <c r="G2" s="229"/>
      <c r="H2" s="230"/>
      <c r="I2" s="229"/>
      <c r="J2" s="229"/>
      <c r="K2" s="230"/>
      <c r="L2" s="229"/>
      <c r="M2" s="229"/>
      <c r="N2" s="230"/>
      <c r="O2" s="229"/>
      <c r="P2" s="230"/>
      <c r="Q2" s="229"/>
      <c r="R2" s="229"/>
      <c r="S2" s="229"/>
      <c r="T2" s="230"/>
      <c r="U2" s="229"/>
      <c r="V2" s="229"/>
      <c r="W2" s="229"/>
      <c r="X2" s="230"/>
      <c r="Y2" s="229"/>
      <c r="Z2" s="229"/>
      <c r="AA2" s="229"/>
      <c r="AB2" s="230"/>
      <c r="AC2" s="229"/>
      <c r="AD2" s="229"/>
      <c r="AE2" s="229"/>
      <c r="AF2" s="230"/>
      <c r="AG2" s="229"/>
      <c r="AH2" s="229"/>
      <c r="AI2" s="230"/>
      <c r="AJ2" s="229"/>
      <c r="AK2" s="229"/>
      <c r="AL2" s="229"/>
      <c r="AM2" s="230"/>
      <c r="AN2" s="229"/>
      <c r="AO2" s="229"/>
      <c r="AP2" s="229"/>
      <c r="AQ2" s="230"/>
      <c r="AR2" s="229"/>
      <c r="AS2" s="229"/>
      <c r="AT2" s="229"/>
      <c r="AU2" s="230"/>
      <c r="AV2" s="229"/>
      <c r="AW2" s="229"/>
      <c r="AX2" s="229"/>
      <c r="AY2" s="230"/>
      <c r="AZ2" s="229"/>
      <c r="BA2" s="229"/>
      <c r="DG2" s="406"/>
      <c r="DH2" s="406"/>
      <c r="DI2" s="406"/>
      <c r="DJ2" s="406"/>
    </row>
    <row r="3" spans="1:150" s="227" customFormat="1" ht="20.100000000000001" customHeight="1">
      <c r="A3" s="122"/>
      <c r="B3" s="228" t="s">
        <v>170</v>
      </c>
      <c r="C3" s="792" t="s">
        <v>75</v>
      </c>
      <c r="D3" s="794"/>
      <c r="E3" s="793" t="s">
        <v>74</v>
      </c>
      <c r="F3" s="793"/>
      <c r="G3" s="793"/>
      <c r="H3" s="792" t="s">
        <v>73</v>
      </c>
      <c r="I3" s="793"/>
      <c r="J3" s="794"/>
      <c r="K3" s="793" t="s">
        <v>72</v>
      </c>
      <c r="L3" s="793"/>
      <c r="M3" s="793"/>
      <c r="N3" s="823" t="s">
        <v>71</v>
      </c>
      <c r="O3" s="824"/>
      <c r="P3" s="792" t="s">
        <v>70</v>
      </c>
      <c r="Q3" s="793"/>
      <c r="R3" s="793"/>
      <c r="S3" s="794"/>
      <c r="T3" s="792" t="s">
        <v>169</v>
      </c>
      <c r="U3" s="793"/>
      <c r="V3" s="793"/>
      <c r="W3" s="794"/>
      <c r="X3" s="792" t="s">
        <v>168</v>
      </c>
      <c r="Y3" s="793"/>
      <c r="Z3" s="793"/>
      <c r="AA3" s="794"/>
      <c r="AB3" s="809" t="s">
        <v>67</v>
      </c>
      <c r="AC3" s="810"/>
      <c r="AD3" s="810"/>
      <c r="AE3" s="811"/>
      <c r="AF3" s="826" t="s">
        <v>66</v>
      </c>
      <c r="AG3" s="827"/>
      <c r="AH3" s="828"/>
      <c r="AI3" s="809" t="s">
        <v>65</v>
      </c>
      <c r="AJ3" s="810"/>
      <c r="AK3" s="810"/>
      <c r="AL3" s="811"/>
      <c r="AM3" s="812" t="s">
        <v>64</v>
      </c>
      <c r="AN3" s="810"/>
      <c r="AO3" s="810"/>
      <c r="AP3" s="825"/>
      <c r="AQ3" s="809" t="s">
        <v>63</v>
      </c>
      <c r="AR3" s="810"/>
      <c r="AS3" s="810"/>
      <c r="AT3" s="811"/>
      <c r="AU3" s="812" t="s">
        <v>62</v>
      </c>
      <c r="AV3" s="810"/>
      <c r="AW3" s="810"/>
      <c r="AX3" s="811"/>
      <c r="AY3" s="813" t="s">
        <v>61</v>
      </c>
      <c r="AZ3" s="814"/>
      <c r="BA3" s="815"/>
      <c r="BB3" s="809" t="s">
        <v>60</v>
      </c>
      <c r="BC3" s="810"/>
      <c r="BD3" s="810"/>
      <c r="BE3" s="811"/>
      <c r="BF3" s="820" t="s">
        <v>59</v>
      </c>
      <c r="BG3" s="821"/>
      <c r="BH3" s="821"/>
      <c r="BI3" s="822"/>
      <c r="BJ3" s="809" t="s">
        <v>58</v>
      </c>
      <c r="BK3" s="810"/>
      <c r="BL3" s="810"/>
      <c r="BM3" s="811"/>
      <c r="BN3" s="820" t="s">
        <v>167</v>
      </c>
      <c r="BO3" s="821"/>
      <c r="BP3" s="821"/>
      <c r="BQ3" s="822"/>
      <c r="BR3" s="809" t="s">
        <v>56</v>
      </c>
      <c r="BS3" s="810"/>
      <c r="BT3" s="811"/>
      <c r="BU3" s="820" t="s">
        <v>166</v>
      </c>
      <c r="BV3" s="821"/>
      <c r="BW3" s="821"/>
      <c r="BX3" s="822"/>
      <c r="BY3" s="781" t="s">
        <v>165</v>
      </c>
      <c r="BZ3" s="782"/>
      <c r="CA3" s="782"/>
      <c r="CB3" s="785"/>
      <c r="CC3" s="820" t="s">
        <v>164</v>
      </c>
      <c r="CD3" s="821"/>
      <c r="CE3" s="821"/>
      <c r="CF3" s="829"/>
      <c r="CG3" s="820" t="s">
        <v>163</v>
      </c>
      <c r="CH3" s="821"/>
      <c r="CI3" s="821"/>
      <c r="CJ3" s="822"/>
      <c r="CK3" s="830" t="s">
        <v>51</v>
      </c>
      <c r="CL3" s="821"/>
      <c r="CM3" s="829"/>
      <c r="CN3" s="820" t="s">
        <v>162</v>
      </c>
      <c r="CO3" s="821"/>
      <c r="CP3" s="821"/>
      <c r="CQ3" s="822"/>
      <c r="CR3" s="820" t="s">
        <v>161</v>
      </c>
      <c r="CS3" s="821"/>
      <c r="CT3" s="821"/>
      <c r="CU3" s="822"/>
      <c r="CV3" s="820" t="s">
        <v>160</v>
      </c>
      <c r="CW3" s="821"/>
      <c r="CX3" s="821"/>
      <c r="CY3" s="829"/>
      <c r="CZ3" s="812" t="s">
        <v>159</v>
      </c>
      <c r="DA3" s="810"/>
      <c r="DB3" s="810"/>
      <c r="DC3" s="811"/>
      <c r="DD3" s="792" t="s">
        <v>46</v>
      </c>
      <c r="DE3" s="793"/>
      <c r="DF3" s="793"/>
      <c r="DG3" s="816" t="s">
        <v>158</v>
      </c>
      <c r="DH3" s="817"/>
      <c r="DI3" s="817"/>
      <c r="DJ3" s="819"/>
      <c r="DK3" s="816" t="s">
        <v>283</v>
      </c>
      <c r="DL3" s="817"/>
      <c r="DM3" s="817"/>
      <c r="DN3" s="818"/>
      <c r="DO3" s="781" t="s">
        <v>304</v>
      </c>
      <c r="DP3" s="782"/>
      <c r="DQ3" s="782"/>
      <c r="DR3" s="785"/>
      <c r="DS3" s="816" t="s">
        <v>344</v>
      </c>
      <c r="DT3" s="817"/>
      <c r="DU3" s="817"/>
      <c r="DV3" s="818"/>
      <c r="DW3" s="781" t="s">
        <v>342</v>
      </c>
      <c r="DX3" s="782"/>
      <c r="DY3" s="782"/>
      <c r="DZ3" s="781" t="s">
        <v>348</v>
      </c>
      <c r="EA3" s="782"/>
      <c r="EB3" s="782"/>
      <c r="EC3" s="782"/>
      <c r="ED3" s="781" t="s">
        <v>352</v>
      </c>
      <c r="EE3" s="782"/>
      <c r="EF3" s="782"/>
      <c r="EG3" s="782"/>
      <c r="EH3" s="781" t="s">
        <v>362</v>
      </c>
      <c r="EI3" s="782"/>
      <c r="EJ3" s="782"/>
      <c r="EK3" s="786"/>
      <c r="EL3" s="788" t="s">
        <v>364</v>
      </c>
      <c r="EM3" s="789"/>
      <c r="EN3" s="789"/>
      <c r="EO3" s="789"/>
      <c r="EP3" s="772" t="s">
        <v>381</v>
      </c>
      <c r="EQ3" s="789"/>
      <c r="ER3" s="773"/>
    </row>
    <row r="4" spans="1:150" s="208" customFormat="1" ht="20.100000000000001" customHeight="1">
      <c r="A4" s="99"/>
      <c r="B4" s="226"/>
      <c r="C4" s="218"/>
      <c r="D4" s="225" t="s">
        <v>157</v>
      </c>
      <c r="E4" s="224"/>
      <c r="F4" s="221" t="s">
        <v>157</v>
      </c>
      <c r="G4" s="220" t="s">
        <v>44</v>
      </c>
      <c r="H4" s="218"/>
      <c r="I4" s="217" t="s">
        <v>157</v>
      </c>
      <c r="J4" s="219" t="s">
        <v>44</v>
      </c>
      <c r="K4" s="224"/>
      <c r="L4" s="217" t="s">
        <v>157</v>
      </c>
      <c r="M4" s="219" t="s">
        <v>44</v>
      </c>
      <c r="N4" s="218"/>
      <c r="O4" s="223" t="s">
        <v>157</v>
      </c>
      <c r="P4" s="218"/>
      <c r="Q4" s="217" t="s">
        <v>157</v>
      </c>
      <c r="R4" s="222" t="s">
        <v>44</v>
      </c>
      <c r="S4" s="219" t="s">
        <v>43</v>
      </c>
      <c r="T4" s="218"/>
      <c r="U4" s="221" t="s">
        <v>157</v>
      </c>
      <c r="V4" s="220" t="s">
        <v>44</v>
      </c>
      <c r="W4" s="219" t="s">
        <v>43</v>
      </c>
      <c r="X4" s="218"/>
      <c r="Y4" s="217" t="s">
        <v>157</v>
      </c>
      <c r="Z4" s="216" t="s">
        <v>44</v>
      </c>
      <c r="AA4" s="215" t="s">
        <v>43</v>
      </c>
      <c r="AB4" s="211"/>
      <c r="AC4" s="210" t="s">
        <v>157</v>
      </c>
      <c r="AD4" s="209" t="s">
        <v>44</v>
      </c>
      <c r="AE4" s="212" t="s">
        <v>43</v>
      </c>
      <c r="AF4" s="211"/>
      <c r="AG4" s="214" t="s">
        <v>157</v>
      </c>
      <c r="AH4" s="213" t="s">
        <v>43</v>
      </c>
      <c r="AI4" s="218"/>
      <c r="AJ4" s="217" t="s">
        <v>157</v>
      </c>
      <c r="AK4" s="222" t="s">
        <v>44</v>
      </c>
      <c r="AL4" s="219" t="s">
        <v>43</v>
      </c>
      <c r="AM4" s="218"/>
      <c r="AN4" s="221" t="s">
        <v>157</v>
      </c>
      <c r="AO4" s="220" t="s">
        <v>44</v>
      </c>
      <c r="AP4" s="219" t="s">
        <v>43</v>
      </c>
      <c r="AQ4" s="218"/>
      <c r="AR4" s="217" t="s">
        <v>157</v>
      </c>
      <c r="AS4" s="216" t="s">
        <v>44</v>
      </c>
      <c r="AT4" s="215" t="s">
        <v>43</v>
      </c>
      <c r="AU4" s="211"/>
      <c r="AV4" s="210" t="s">
        <v>157</v>
      </c>
      <c r="AW4" s="209" t="s">
        <v>44</v>
      </c>
      <c r="AX4" s="212" t="s">
        <v>43</v>
      </c>
      <c r="AY4" s="211"/>
      <c r="AZ4" s="214" t="s">
        <v>157</v>
      </c>
      <c r="BA4" s="213" t="s">
        <v>43</v>
      </c>
      <c r="BB4" s="218"/>
      <c r="BC4" s="217" t="s">
        <v>157</v>
      </c>
      <c r="BD4" s="222" t="s">
        <v>44</v>
      </c>
      <c r="BE4" s="219" t="s">
        <v>43</v>
      </c>
      <c r="BF4" s="218"/>
      <c r="BG4" s="221" t="s">
        <v>157</v>
      </c>
      <c r="BH4" s="220" t="s">
        <v>44</v>
      </c>
      <c r="BI4" s="219" t="s">
        <v>43</v>
      </c>
      <c r="BJ4" s="218"/>
      <c r="BK4" s="217" t="s">
        <v>157</v>
      </c>
      <c r="BL4" s="216" t="s">
        <v>44</v>
      </c>
      <c r="BM4" s="215" t="s">
        <v>43</v>
      </c>
      <c r="BN4" s="211"/>
      <c r="BO4" s="210" t="s">
        <v>157</v>
      </c>
      <c r="BP4" s="209" t="s">
        <v>44</v>
      </c>
      <c r="BQ4" s="212" t="s">
        <v>43</v>
      </c>
      <c r="BR4" s="211"/>
      <c r="BS4" s="214" t="s">
        <v>157</v>
      </c>
      <c r="BT4" s="213" t="s">
        <v>43</v>
      </c>
      <c r="BU4" s="218"/>
      <c r="BV4" s="217" t="s">
        <v>157</v>
      </c>
      <c r="BW4" s="222" t="s">
        <v>44</v>
      </c>
      <c r="BX4" s="219" t="s">
        <v>43</v>
      </c>
      <c r="BY4" s="218"/>
      <c r="BZ4" s="221" t="s">
        <v>157</v>
      </c>
      <c r="CA4" s="220" t="s">
        <v>44</v>
      </c>
      <c r="CB4" s="219" t="s">
        <v>43</v>
      </c>
      <c r="CC4" s="218"/>
      <c r="CD4" s="217" t="s">
        <v>157</v>
      </c>
      <c r="CE4" s="216" t="s">
        <v>44</v>
      </c>
      <c r="CF4" s="215" t="s">
        <v>43</v>
      </c>
      <c r="CG4" s="211"/>
      <c r="CH4" s="210" t="s">
        <v>157</v>
      </c>
      <c r="CI4" s="209" t="s">
        <v>44</v>
      </c>
      <c r="CJ4" s="212" t="s">
        <v>43</v>
      </c>
      <c r="CK4" s="211"/>
      <c r="CL4" s="214" t="s">
        <v>157</v>
      </c>
      <c r="CM4" s="213" t="s">
        <v>43</v>
      </c>
      <c r="CN4" s="211"/>
      <c r="CO4" s="210" t="s">
        <v>157</v>
      </c>
      <c r="CP4" s="209" t="s">
        <v>44</v>
      </c>
      <c r="CQ4" s="212" t="s">
        <v>43</v>
      </c>
      <c r="CR4" s="211"/>
      <c r="CS4" s="210" t="s">
        <v>157</v>
      </c>
      <c r="CT4" s="209" t="s">
        <v>44</v>
      </c>
      <c r="CU4" s="212" t="s">
        <v>43</v>
      </c>
      <c r="CV4" s="211"/>
      <c r="CW4" s="210" t="s">
        <v>157</v>
      </c>
      <c r="CX4" s="209" t="s">
        <v>44</v>
      </c>
      <c r="CY4" s="209" t="s">
        <v>43</v>
      </c>
      <c r="CZ4" s="211"/>
      <c r="DA4" s="210" t="s">
        <v>157</v>
      </c>
      <c r="DB4" s="209" t="s">
        <v>44</v>
      </c>
      <c r="DC4" s="209" t="s">
        <v>43</v>
      </c>
      <c r="DD4" s="211"/>
      <c r="DE4" s="210" t="s">
        <v>157</v>
      </c>
      <c r="DF4" s="397" t="s">
        <v>43</v>
      </c>
      <c r="DG4" s="396"/>
      <c r="DH4" s="210" t="s">
        <v>157</v>
      </c>
      <c r="DI4" s="209" t="s">
        <v>44</v>
      </c>
      <c r="DJ4" s="209" t="s">
        <v>43</v>
      </c>
      <c r="DK4" s="496"/>
      <c r="DL4" s="210" t="s">
        <v>157</v>
      </c>
      <c r="DM4" s="209" t="s">
        <v>44</v>
      </c>
      <c r="DN4" s="209" t="s">
        <v>43</v>
      </c>
      <c r="DO4" s="496"/>
      <c r="DP4" s="210" t="s">
        <v>305</v>
      </c>
      <c r="DQ4" s="209" t="s">
        <v>306</v>
      </c>
      <c r="DR4" s="397" t="s">
        <v>307</v>
      </c>
      <c r="DS4" s="496"/>
      <c r="DT4" s="210" t="s">
        <v>157</v>
      </c>
      <c r="DU4" s="209" t="s">
        <v>44</v>
      </c>
      <c r="DV4" s="209" t="s">
        <v>43</v>
      </c>
      <c r="DW4" s="496"/>
      <c r="DX4" s="210" t="s">
        <v>157</v>
      </c>
      <c r="DY4" s="209" t="s">
        <v>43</v>
      </c>
      <c r="DZ4" s="496"/>
      <c r="EA4" s="210" t="s">
        <v>157</v>
      </c>
      <c r="EB4" s="574" t="s">
        <v>44</v>
      </c>
      <c r="EC4" s="209" t="s">
        <v>43</v>
      </c>
      <c r="ED4" s="496"/>
      <c r="EE4" s="210" t="s">
        <v>157</v>
      </c>
      <c r="EF4" s="574" t="s">
        <v>44</v>
      </c>
      <c r="EG4" s="209" t="s">
        <v>43</v>
      </c>
      <c r="EH4" s="496"/>
      <c r="EI4" s="210" t="s">
        <v>157</v>
      </c>
      <c r="EJ4" s="574" t="s">
        <v>44</v>
      </c>
      <c r="EK4" s="528" t="s">
        <v>43</v>
      </c>
      <c r="EL4" s="514"/>
      <c r="EM4" s="210" t="s">
        <v>157</v>
      </c>
      <c r="EN4" s="574" t="s">
        <v>44</v>
      </c>
      <c r="EO4" s="209" t="s">
        <v>43</v>
      </c>
      <c r="EP4" s="496"/>
      <c r="EQ4" s="210" t="s">
        <v>157</v>
      </c>
      <c r="ER4" s="528" t="s">
        <v>43</v>
      </c>
    </row>
    <row r="5" spans="1:150" s="1" customFormat="1" ht="20.100000000000001" customHeight="1">
      <c r="A5" s="88"/>
      <c r="B5" s="207" t="s">
        <v>156</v>
      </c>
      <c r="C5" s="179">
        <v>18335632663</v>
      </c>
      <c r="D5" s="206">
        <v>1</v>
      </c>
      <c r="E5" s="200">
        <v>19823884383</v>
      </c>
      <c r="F5" s="198">
        <v>1</v>
      </c>
      <c r="G5" s="197">
        <v>8.1167186720706205E-2</v>
      </c>
      <c r="H5" s="203">
        <v>20279646758</v>
      </c>
      <c r="I5" s="198">
        <v>1</v>
      </c>
      <c r="J5" s="201">
        <v>2.29905686592301E-2</v>
      </c>
      <c r="K5" s="203">
        <v>21391127982</v>
      </c>
      <c r="L5" s="198">
        <v>1</v>
      </c>
      <c r="M5" s="197">
        <v>5.4807721123719198E-2</v>
      </c>
      <c r="N5" s="199">
        <v>79830291786</v>
      </c>
      <c r="O5" s="182">
        <v>1</v>
      </c>
      <c r="P5" s="203">
        <v>21484485431</v>
      </c>
      <c r="Q5" s="205">
        <v>1</v>
      </c>
      <c r="R5" s="195">
        <v>4.3643069724307003E-3</v>
      </c>
      <c r="S5" s="201">
        <v>0.17173406698718199</v>
      </c>
      <c r="T5" s="199">
        <v>22546779908</v>
      </c>
      <c r="U5" s="198">
        <v>1</v>
      </c>
      <c r="V5" s="197">
        <v>4.9444725144183001E-2</v>
      </c>
      <c r="W5" s="204">
        <v>0.137354288009015</v>
      </c>
      <c r="X5" s="203">
        <v>24760493878</v>
      </c>
      <c r="Y5" s="198">
        <v>1</v>
      </c>
      <c r="Z5" s="197">
        <v>9.8183154270048797E-2</v>
      </c>
      <c r="AA5" s="204">
        <v>0.22095291764548999</v>
      </c>
      <c r="AB5" s="200">
        <v>25760164566</v>
      </c>
      <c r="AC5" s="196">
        <v>1</v>
      </c>
      <c r="AD5" s="195">
        <v>4.03736166542389E-2</v>
      </c>
      <c r="AE5" s="197">
        <v>0.204245264096237</v>
      </c>
      <c r="AF5" s="203">
        <v>94551923783</v>
      </c>
      <c r="AG5" s="202">
        <v>1</v>
      </c>
      <c r="AH5" s="201">
        <v>0.18441160200772011</v>
      </c>
      <c r="AI5" s="203">
        <v>27933658939</v>
      </c>
      <c r="AJ5" s="205">
        <v>1</v>
      </c>
      <c r="AK5" s="195">
        <v>8.43742425414752E-2</v>
      </c>
      <c r="AL5" s="201">
        <v>0.30017816943823455</v>
      </c>
      <c r="AM5" s="199">
        <v>28952896909</v>
      </c>
      <c r="AN5" s="198">
        <v>1</v>
      </c>
      <c r="AO5" s="197">
        <v>3.6487807495099597E-2</v>
      </c>
      <c r="AP5" s="204">
        <v>0.28412558365937635</v>
      </c>
      <c r="AQ5" s="203">
        <v>32432960680</v>
      </c>
      <c r="AR5" s="198">
        <v>1</v>
      </c>
      <c r="AS5" s="197">
        <v>0.120197429015064</v>
      </c>
      <c r="AT5" s="204">
        <v>0.30986727646887047</v>
      </c>
      <c r="AU5" s="200">
        <v>37308195529</v>
      </c>
      <c r="AV5" s="196">
        <v>1</v>
      </c>
      <c r="AW5" s="195">
        <v>0.15031729286455017</v>
      </c>
      <c r="AX5" s="197">
        <v>0.44829026357393187</v>
      </c>
      <c r="AY5" s="203">
        <v>126627785921</v>
      </c>
      <c r="AZ5" s="202">
        <v>1</v>
      </c>
      <c r="BA5" s="201">
        <v>0.33924071403999401</v>
      </c>
      <c r="BB5" s="203">
        <v>38101479541</v>
      </c>
      <c r="BC5" s="205">
        <v>1</v>
      </c>
      <c r="BD5" s="195">
        <v>2.1262995991949599E-2</v>
      </c>
      <c r="BE5" s="201">
        <v>0.36399888121366197</v>
      </c>
      <c r="BF5" s="199">
        <v>41596353369</v>
      </c>
      <c r="BG5" s="198">
        <v>1.0917254098817675</v>
      </c>
      <c r="BH5" s="197">
        <v>9.1725409881767403E-2</v>
      </c>
      <c r="BI5" s="204">
        <v>0.43669054947209046</v>
      </c>
      <c r="BJ5" s="203">
        <v>44814885279</v>
      </c>
      <c r="BK5" s="198">
        <v>1</v>
      </c>
      <c r="BL5" s="197">
        <v>7.7375338204493604E-2</v>
      </c>
      <c r="BM5" s="204">
        <v>0.38176979034280384</v>
      </c>
      <c r="BN5" s="200">
        <v>43355803487</v>
      </c>
      <c r="BO5" s="196">
        <v>1</v>
      </c>
      <c r="BP5" s="195">
        <v>-3.2557972265606097E-2</v>
      </c>
      <c r="BQ5" s="197">
        <v>0.16209864541154609</v>
      </c>
      <c r="BR5" s="203">
        <v>167868521676</v>
      </c>
      <c r="BS5" s="202">
        <v>1</v>
      </c>
      <c r="BT5" s="201">
        <v>0.32568472594734543</v>
      </c>
      <c r="BU5" s="203">
        <v>41125884651</v>
      </c>
      <c r="BV5" s="205">
        <v>1</v>
      </c>
      <c r="BW5" s="195">
        <v>-5.1432995277521001E-2</v>
      </c>
      <c r="BX5" s="201">
        <v>7.9377629069378203E-2</v>
      </c>
      <c r="BY5" s="199">
        <v>45067170593</v>
      </c>
      <c r="BZ5" s="198">
        <v>1</v>
      </c>
      <c r="CA5" s="197">
        <v>9.5834678705304502E-2</v>
      </c>
      <c r="CB5" s="204">
        <v>8.3440420683286498E-2</v>
      </c>
      <c r="CC5" s="203">
        <v>50073085336</v>
      </c>
      <c r="CD5" s="198">
        <v>1</v>
      </c>
      <c r="CE5" s="197">
        <v>0.11107674782178401</v>
      </c>
      <c r="CF5" s="204">
        <v>0.117331552323843</v>
      </c>
      <c r="CG5" s="200">
        <v>60300337296</v>
      </c>
      <c r="CH5" s="196">
        <v>1</v>
      </c>
      <c r="CI5" s="195">
        <v>0.20424649073196099</v>
      </c>
      <c r="CJ5" s="197">
        <v>0.39082504408160101</v>
      </c>
      <c r="CK5" s="203">
        <v>196566477876</v>
      </c>
      <c r="CL5" s="202">
        <v>1</v>
      </c>
      <c r="CM5" s="201">
        <v>0.17095495875867317</v>
      </c>
      <c r="CN5" s="200">
        <v>60894415742</v>
      </c>
      <c r="CO5" s="196">
        <v>1</v>
      </c>
      <c r="CP5" s="195">
        <v>9.8519920889299506E-3</v>
      </c>
      <c r="CQ5" s="197">
        <v>0.48068342501951067</v>
      </c>
      <c r="CR5" s="200">
        <v>64950094425</v>
      </c>
      <c r="CS5" s="196">
        <v>1</v>
      </c>
      <c r="CT5" s="195">
        <v>6.660181616953631E-2</v>
      </c>
      <c r="CU5" s="197">
        <v>0.44118420505165434</v>
      </c>
      <c r="CV5" s="200">
        <v>71052290383</v>
      </c>
      <c r="CW5" s="196">
        <v>1</v>
      </c>
      <c r="CX5" s="195">
        <v>9.3952072156668009E-2</v>
      </c>
      <c r="CY5" s="197">
        <v>0.41897168720931632</v>
      </c>
      <c r="CZ5" s="199">
        <v>75397970455</v>
      </c>
      <c r="DA5" s="196">
        <v>1</v>
      </c>
      <c r="DB5" s="195">
        <v>6.1161716935162369E-2</v>
      </c>
      <c r="DC5" s="197">
        <v>0.25037394210399366</v>
      </c>
      <c r="DD5" s="199">
        <v>272294771005</v>
      </c>
      <c r="DE5" s="198">
        <v>1</v>
      </c>
      <c r="DF5" s="398">
        <v>0.38525537999806692</v>
      </c>
      <c r="DG5" s="200">
        <v>75298045238</v>
      </c>
      <c r="DH5" s="196">
        <v>1</v>
      </c>
      <c r="DI5" s="195">
        <v>-1.3253038032321474E-3</v>
      </c>
      <c r="DJ5" s="197">
        <v>0.23653448876208771</v>
      </c>
      <c r="DK5" s="497">
        <v>77950750091</v>
      </c>
      <c r="DL5" s="196">
        <v>1</v>
      </c>
      <c r="DM5" s="195">
        <v>3.5229398646610344E-2</v>
      </c>
      <c r="DN5" s="197">
        <v>0.20016376852249662</v>
      </c>
      <c r="DO5" s="497">
        <v>81841657445</v>
      </c>
      <c r="DP5" s="196">
        <v>1</v>
      </c>
      <c r="DQ5" s="195">
        <v>4.9914944364970681E-2</v>
      </c>
      <c r="DR5" s="518">
        <v>0.1518510804344384</v>
      </c>
      <c r="DS5" s="497">
        <v>79886538554</v>
      </c>
      <c r="DT5" s="196">
        <v>1</v>
      </c>
      <c r="DU5" s="195">
        <v>-2.3889043209002647E-2</v>
      </c>
      <c r="DV5" s="197">
        <v>5.9531683305440231E-2</v>
      </c>
      <c r="DW5" s="497">
        <v>314976991328</v>
      </c>
      <c r="DX5" s="196">
        <v>1</v>
      </c>
      <c r="DY5" s="576">
        <v>0.15675005496971606</v>
      </c>
      <c r="DZ5" s="497">
        <v>72704826071</v>
      </c>
      <c r="EA5" s="196">
        <v>1</v>
      </c>
      <c r="EB5" s="195">
        <v>-8.989890678697332E-2</v>
      </c>
      <c r="EC5" s="197">
        <v>-3.4439395588602872E-2</v>
      </c>
      <c r="ED5" s="497">
        <v>86667180767</v>
      </c>
      <c r="EE5" s="196">
        <v>1</v>
      </c>
      <c r="EF5" s="195">
        <v>0.19204164909720078</v>
      </c>
      <c r="EG5" s="197">
        <v>0.11181971521536882</v>
      </c>
      <c r="EH5" s="497">
        <v>87880562121</v>
      </c>
      <c r="EI5" s="196">
        <v>1</v>
      </c>
      <c r="EJ5" s="195">
        <v>1.4000471034844253E-2</v>
      </c>
      <c r="EK5" s="573">
        <v>7.378766345315424E-2</v>
      </c>
      <c r="EL5" s="515">
        <v>100365693947</v>
      </c>
      <c r="EM5" s="196">
        <v>1</v>
      </c>
      <c r="EN5" s="195">
        <v>0.14206932141387085</v>
      </c>
      <c r="EO5" s="197">
        <v>0.25635301971629354</v>
      </c>
      <c r="EP5" s="755">
        <v>347618262906</v>
      </c>
      <c r="EQ5" s="196">
        <v>1</v>
      </c>
      <c r="ER5" s="756">
        <v>0.10363065391023807</v>
      </c>
      <c r="ET5" s="4"/>
    </row>
    <row r="6" spans="1:150" s="53" customFormat="1" ht="20.100000000000001" customHeight="1">
      <c r="A6" s="63"/>
      <c r="B6" s="194" t="s">
        <v>155</v>
      </c>
      <c r="C6" s="189">
        <v>14703080976</v>
      </c>
      <c r="D6" s="193">
        <v>0.80188566417289597</v>
      </c>
      <c r="E6" s="191">
        <v>16030844957</v>
      </c>
      <c r="F6" s="188">
        <v>0.80866315840437775</v>
      </c>
      <c r="G6" s="187">
        <v>9.0305153264633703E-2</v>
      </c>
      <c r="H6" s="189">
        <v>16757997286</v>
      </c>
      <c r="I6" s="188">
        <v>0.82634562061043959</v>
      </c>
      <c r="J6" s="192">
        <v>4.5359575926937214E-2</v>
      </c>
      <c r="K6" s="191">
        <v>16318271457</v>
      </c>
      <c r="L6" s="188">
        <v>0.7628523129182968</v>
      </c>
      <c r="M6" s="187">
        <v>-2.6239760127384472E-2</v>
      </c>
      <c r="N6" s="189">
        <v>63810194676</v>
      </c>
      <c r="O6" s="193">
        <v>0.79932307960310534</v>
      </c>
      <c r="P6" s="189">
        <v>16768864831</v>
      </c>
      <c r="Q6" s="188">
        <v>0.78051042389892089</v>
      </c>
      <c r="R6" s="190">
        <v>2.7612812741064575E-2</v>
      </c>
      <c r="S6" s="192">
        <v>0.14050006650796534</v>
      </c>
      <c r="T6" s="189">
        <v>18264627594</v>
      </c>
      <c r="U6" s="188">
        <v>0.81007698964229402</v>
      </c>
      <c r="V6" s="190">
        <v>8.9198808510569952E-2</v>
      </c>
      <c r="W6" s="192">
        <v>0.13934278841768727</v>
      </c>
      <c r="X6" s="189">
        <v>19872056498</v>
      </c>
      <c r="Y6" s="188">
        <v>0.80257108747158568</v>
      </c>
      <c r="Z6" s="190">
        <v>8.8007756836391587E-2</v>
      </c>
      <c r="AA6" s="192">
        <v>0.18582526055196069</v>
      </c>
      <c r="AB6" s="191">
        <v>21323949163</v>
      </c>
      <c r="AC6" s="188">
        <v>0.82778776930426845</v>
      </c>
      <c r="AD6" s="190">
        <v>7.3062023809469551E-2</v>
      </c>
      <c r="AE6" s="187">
        <v>0.30675293760067518</v>
      </c>
      <c r="AF6" s="189">
        <v>76229498086</v>
      </c>
      <c r="AG6" s="188">
        <v>0.8062183722559616</v>
      </c>
      <c r="AH6" s="192">
        <v>0.19462882809024076</v>
      </c>
      <c r="AI6" s="189">
        <v>21889115721</v>
      </c>
      <c r="AJ6" s="188">
        <v>0.78361076036620392</v>
      </c>
      <c r="AK6" s="190">
        <v>2.6503840994924199E-2</v>
      </c>
      <c r="AL6" s="192">
        <v>0.30534272543806157</v>
      </c>
      <c r="AM6" s="189">
        <v>22826828297</v>
      </c>
      <c r="AN6" s="188">
        <v>0.78841258505998713</v>
      </c>
      <c r="AO6" s="190">
        <v>4.2839216894466708E-2</v>
      </c>
      <c r="AP6" s="192">
        <v>0.24978339577526892</v>
      </c>
      <c r="AQ6" s="189">
        <v>24995801187</v>
      </c>
      <c r="AR6" s="188">
        <v>0.77069131719491235</v>
      </c>
      <c r="AS6" s="190">
        <v>9.5018583474650128E-2</v>
      </c>
      <c r="AT6" s="192">
        <v>0.25783666071579825</v>
      </c>
      <c r="AU6" s="191">
        <v>29792790323</v>
      </c>
      <c r="AV6" s="188">
        <v>0.7985588662373605</v>
      </c>
      <c r="AW6" s="190">
        <v>0.19191179751000953</v>
      </c>
      <c r="AX6" s="187">
        <v>0.39715162961908623</v>
      </c>
      <c r="AY6" s="189">
        <v>99504535528</v>
      </c>
      <c r="AZ6" s="188">
        <v>0.78580332747883996</v>
      </c>
      <c r="BA6" s="192">
        <v>0.30532848866119716</v>
      </c>
      <c r="BB6" s="189">
        <v>29018520787</v>
      </c>
      <c r="BC6" s="188">
        <v>0.76161138980899501</v>
      </c>
      <c r="BD6" s="190">
        <v>-2.5988486731377585E-2</v>
      </c>
      <c r="BE6" s="192">
        <v>0.3257054856336743</v>
      </c>
      <c r="BF6" s="189">
        <v>32009610930</v>
      </c>
      <c r="BG6" s="188">
        <v>0.84011464425037086</v>
      </c>
      <c r="BH6" s="190">
        <v>0.10307521065443066</v>
      </c>
      <c r="BI6" s="192">
        <v>0.40228026923069471</v>
      </c>
      <c r="BJ6" s="189">
        <v>34049590073</v>
      </c>
      <c r="BK6" s="188">
        <v>0.7597830466600668</v>
      </c>
      <c r="BL6" s="190">
        <v>6.3730207388684429E-2</v>
      </c>
      <c r="BM6" s="192">
        <v>0.36221238992366289</v>
      </c>
      <c r="BN6" s="191">
        <v>36064986723</v>
      </c>
      <c r="BO6" s="188">
        <v>0.83183758164726174</v>
      </c>
      <c r="BP6" s="190">
        <v>5.919004151530538E-2</v>
      </c>
      <c r="BQ6" s="187">
        <v>0.21052732328861026</v>
      </c>
      <c r="BR6" s="189">
        <v>131142708513</v>
      </c>
      <c r="BS6" s="188">
        <v>0.78122275220911386</v>
      </c>
      <c r="BT6" s="192">
        <v>0.31795709428840269</v>
      </c>
      <c r="BU6" s="189">
        <v>32869194607</v>
      </c>
      <c r="BV6" s="188">
        <v>0.79923374015981841</v>
      </c>
      <c r="BW6" s="190">
        <v>-8.8612041938224889E-2</v>
      </c>
      <c r="BX6" s="192">
        <v>0.13269710914158872</v>
      </c>
      <c r="BY6" s="189">
        <v>34132334303</v>
      </c>
      <c r="BZ6" s="188">
        <v>0.75736581316026885</v>
      </c>
      <c r="CA6" s="190">
        <v>3.8429286482455978E-2</v>
      </c>
      <c r="CB6" s="192">
        <v>6.6315188199008834E-2</v>
      </c>
      <c r="CC6" s="189">
        <v>36003013434</v>
      </c>
      <c r="CD6" s="188">
        <v>0.7190092879720289</v>
      </c>
      <c r="CE6" s="190">
        <v>5.4806656772829629E-2</v>
      </c>
      <c r="CF6" s="192">
        <v>5.7369952378633446E-2</v>
      </c>
      <c r="CG6" s="191">
        <v>43148407184</v>
      </c>
      <c r="CH6" s="188">
        <v>0.71555830562264922</v>
      </c>
      <c r="CI6" s="190">
        <v>0.198466546782224</v>
      </c>
      <c r="CJ6" s="187">
        <v>0.19640712792728235</v>
      </c>
      <c r="CK6" s="189">
        <v>146152949528</v>
      </c>
      <c r="CL6" s="188">
        <v>0.74352937035478472</v>
      </c>
      <c r="CM6" s="192">
        <v>0.11445730521504416</v>
      </c>
      <c r="CN6" s="191">
        <v>41299034469</v>
      </c>
      <c r="CO6" s="188">
        <v>0.67820725374847957</v>
      </c>
      <c r="CP6" s="190">
        <v>-4.2860741234632904E-2</v>
      </c>
      <c r="CQ6" s="187">
        <v>0.25646627374936459</v>
      </c>
      <c r="CR6" s="191">
        <v>43422823492</v>
      </c>
      <c r="CS6" s="188">
        <v>0.66855674154780109</v>
      </c>
      <c r="CT6" s="190">
        <v>5.1424665256863733E-2</v>
      </c>
      <c r="CU6" s="187">
        <v>0.27219026705077809</v>
      </c>
      <c r="CV6" s="191">
        <v>47941984416</v>
      </c>
      <c r="CW6" s="188">
        <v>0.67474228005281334</v>
      </c>
      <c r="CX6" s="190">
        <v>0.10407340104985541</v>
      </c>
      <c r="CY6" s="187">
        <v>0.33161032489367259</v>
      </c>
      <c r="CZ6" s="189">
        <v>50808918873</v>
      </c>
      <c r="DA6" s="188">
        <v>0.67387647925250771</v>
      </c>
      <c r="DB6" s="190">
        <v>5.9800079031421927E-2</v>
      </c>
      <c r="DC6" s="187">
        <v>0.17753869004556488</v>
      </c>
      <c r="DD6" s="189">
        <v>183472761250</v>
      </c>
      <c r="DE6" s="188">
        <v>0.67380199984314426</v>
      </c>
      <c r="DF6" s="399">
        <v>0.25534764671205123</v>
      </c>
      <c r="DG6" s="191">
        <v>52179746620</v>
      </c>
      <c r="DH6" s="188">
        <v>0.69297611186414843</v>
      </c>
      <c r="DI6" s="174">
        <v>2.6980061324006321E-2</v>
      </c>
      <c r="DJ6" s="187">
        <v>0.26346165935591825</v>
      </c>
      <c r="DK6" s="498">
        <v>54758591141</v>
      </c>
      <c r="DL6" s="188">
        <v>0.70247676997430575</v>
      </c>
      <c r="DM6" s="174">
        <v>4.9422327398032095E-2</v>
      </c>
      <c r="DN6" s="187">
        <v>0.26105551729238519</v>
      </c>
      <c r="DO6" s="498">
        <v>61187517309</v>
      </c>
      <c r="DP6" s="188">
        <v>0.74763291970375612</v>
      </c>
      <c r="DQ6" s="174">
        <v>0.1174048863208681</v>
      </c>
      <c r="DR6" s="399">
        <v>0.27628253303130856</v>
      </c>
      <c r="DS6" s="498">
        <v>64432315476</v>
      </c>
      <c r="DT6" s="188">
        <v>0.80654784450882688</v>
      </c>
      <c r="DU6" s="174">
        <v>5.3030394265118019E-2</v>
      </c>
      <c r="DV6" s="187">
        <v>0.26813002333414171</v>
      </c>
      <c r="DW6" s="498">
        <v>232558170546</v>
      </c>
      <c r="DX6" s="188">
        <v>0.73833383691136512</v>
      </c>
      <c r="DY6" s="176">
        <v>0.26753513143630192</v>
      </c>
      <c r="DZ6" s="498">
        <v>54320487195</v>
      </c>
      <c r="EA6" s="188">
        <v>0.74713729652489991</v>
      </c>
      <c r="EB6" s="195">
        <v>-0.15693721708273067</v>
      </c>
      <c r="EC6" s="197">
        <v>4.1026273864263496E-2</v>
      </c>
      <c r="ED6" s="498">
        <v>63035693950</v>
      </c>
      <c r="EE6" s="188">
        <v>0.73196803435372559</v>
      </c>
      <c r="EF6" s="195">
        <v>0.16044051158293371</v>
      </c>
      <c r="EG6" s="197">
        <v>0.1511562411766032</v>
      </c>
      <c r="EH6" s="498">
        <v>65983372302</v>
      </c>
      <c r="EI6" s="188">
        <v>0.75083011202351613</v>
      </c>
      <c r="EJ6" s="195">
        <v>4.6762051264766E-2</v>
      </c>
      <c r="EK6" s="573">
        <v>7.8379630420052804E-2</v>
      </c>
      <c r="EL6" s="516">
        <v>73969334808</v>
      </c>
      <c r="EM6" s="188">
        <v>0.73699819030854208</v>
      </c>
      <c r="EN6" s="195">
        <v>0.12102992356087783</v>
      </c>
      <c r="EO6" s="197">
        <v>0.14801608884523776</v>
      </c>
      <c r="EP6" s="498">
        <v>257308888255</v>
      </c>
      <c r="EQ6" s="188">
        <v>0.7402053220793503</v>
      </c>
      <c r="ER6" s="756">
        <v>0.10642807195675075</v>
      </c>
      <c r="ET6" s="4"/>
    </row>
    <row r="7" spans="1:150" s="60" customFormat="1" ht="20.100000000000001" customHeight="1">
      <c r="A7" s="83"/>
      <c r="B7" s="183" t="s">
        <v>154</v>
      </c>
      <c r="C7" s="179">
        <v>5897792886</v>
      </c>
      <c r="D7" s="182">
        <v>0.32165745215333236</v>
      </c>
      <c r="E7" s="180">
        <v>6072654897</v>
      </c>
      <c r="F7" s="177">
        <v>0.30633022164957813</v>
      </c>
      <c r="G7" s="176">
        <v>2.964872018735722E-2</v>
      </c>
      <c r="H7" s="179">
        <v>6670697253</v>
      </c>
      <c r="I7" s="177">
        <v>0.32893557430276815</v>
      </c>
      <c r="J7" s="181">
        <v>9.8481202397232154E-2</v>
      </c>
      <c r="K7" s="180">
        <v>6221015983</v>
      </c>
      <c r="L7" s="177">
        <v>0.29082225061879863</v>
      </c>
      <c r="M7" s="176">
        <v>-6.7411434359094274E-2</v>
      </c>
      <c r="N7" s="179">
        <v>24862161019</v>
      </c>
      <c r="O7" s="182">
        <v>0.3114376818970882</v>
      </c>
      <c r="P7" s="179">
        <v>6042867568</v>
      </c>
      <c r="Q7" s="177">
        <v>0.28126657198318261</v>
      </c>
      <c r="R7" s="174">
        <v>-2.8636546745229606E-2</v>
      </c>
      <c r="S7" s="181">
        <v>2.4598130996490879E-2</v>
      </c>
      <c r="T7" s="179">
        <v>6306290768</v>
      </c>
      <c r="U7" s="177">
        <v>0.27969806747270443</v>
      </c>
      <c r="V7" s="174">
        <v>4.3592416520090119E-2</v>
      </c>
      <c r="W7" s="181">
        <v>3.8473431301920401E-2</v>
      </c>
      <c r="X7" s="179">
        <v>6079176830</v>
      </c>
      <c r="Y7" s="177">
        <v>0.24551920732895488</v>
      </c>
      <c r="Z7" s="174">
        <v>-3.6013870332849834E-2</v>
      </c>
      <c r="AA7" s="181">
        <v>-8.8674451944881272E-2</v>
      </c>
      <c r="AB7" s="180">
        <v>6871583822</v>
      </c>
      <c r="AC7" s="177">
        <v>0.26675232622813205</v>
      </c>
      <c r="AD7" s="174">
        <v>0.13034774512390684</v>
      </c>
      <c r="AE7" s="176">
        <v>0.10457581860869493</v>
      </c>
      <c r="AF7" s="179">
        <v>25299918988</v>
      </c>
      <c r="AG7" s="177">
        <v>0.2675769881326181</v>
      </c>
      <c r="AH7" s="181">
        <v>1.760739819299937E-2</v>
      </c>
      <c r="AI7" s="179">
        <v>7215027580</v>
      </c>
      <c r="AJ7" s="177">
        <v>0.25829153265441462</v>
      </c>
      <c r="AK7" s="174">
        <v>4.9980290846548883E-2</v>
      </c>
      <c r="AL7" s="181">
        <v>0.19397413542656011</v>
      </c>
      <c r="AM7" s="179">
        <v>7116293915</v>
      </c>
      <c r="AN7" s="177">
        <v>0.24578866623836532</v>
      </c>
      <c r="AO7" s="174">
        <v>-1.3684447343443143E-2</v>
      </c>
      <c r="AP7" s="181">
        <v>0.1284436726435447</v>
      </c>
      <c r="AQ7" s="179">
        <v>7457654299</v>
      </c>
      <c r="AR7" s="177">
        <v>0.22994059569772216</v>
      </c>
      <c r="AS7" s="174">
        <v>4.7968842782121095E-2</v>
      </c>
      <c r="AT7" s="181">
        <v>0.22675396810261891</v>
      </c>
      <c r="AU7" s="180">
        <v>7469898826</v>
      </c>
      <c r="AV7" s="177">
        <v>0.20022139157584234</v>
      </c>
      <c r="AW7" s="174">
        <v>1.6418737727815936E-3</v>
      </c>
      <c r="AX7" s="176">
        <v>8.7070902356519347E-2</v>
      </c>
      <c r="AY7" s="179">
        <v>29258874620</v>
      </c>
      <c r="AZ7" s="177">
        <v>0.23106204066660299</v>
      </c>
      <c r="BA7" s="181">
        <v>0.15648096082354143</v>
      </c>
      <c r="BB7" s="179">
        <v>9669297015</v>
      </c>
      <c r="BC7" s="177">
        <v>0.25377746826327635</v>
      </c>
      <c r="BD7" s="174">
        <v>0.29443480296475971</v>
      </c>
      <c r="BE7" s="181">
        <v>0.34016078355725426</v>
      </c>
      <c r="BF7" s="179">
        <v>9554807791</v>
      </c>
      <c r="BG7" s="177">
        <v>0.25077261844171489</v>
      </c>
      <c r="BH7" s="174">
        <v>-1.1840490970790599E-2</v>
      </c>
      <c r="BI7" s="181">
        <v>0.34266626774085396</v>
      </c>
      <c r="BJ7" s="179">
        <v>9943669667</v>
      </c>
      <c r="BK7" s="177">
        <v>0.22188318914785993</v>
      </c>
      <c r="BL7" s="174">
        <v>4.0698032289700509E-2</v>
      </c>
      <c r="BM7" s="181">
        <v>0.33335084576571894</v>
      </c>
      <c r="BN7" s="180">
        <v>9875337449</v>
      </c>
      <c r="BO7" s="177">
        <v>0.22777429213048872</v>
      </c>
      <c r="BP7" s="174">
        <v>-6.8719316196488049E-3</v>
      </c>
      <c r="BQ7" s="176">
        <v>0.32201756396318826</v>
      </c>
      <c r="BR7" s="179">
        <v>39043111922</v>
      </c>
      <c r="BS7" s="177">
        <v>0.23258149611489642</v>
      </c>
      <c r="BT7" s="181">
        <v>0.3344023797590614</v>
      </c>
      <c r="BU7" s="179">
        <v>11060066079</v>
      </c>
      <c r="BV7" s="177">
        <v>0.2689319919281315</v>
      </c>
      <c r="BW7" s="174">
        <v>0.11996841992675079</v>
      </c>
      <c r="BX7" s="181">
        <v>0.14383352397206303</v>
      </c>
      <c r="BY7" s="179">
        <v>10805914142</v>
      </c>
      <c r="BZ7" s="177">
        <v>0.23977352027682908</v>
      </c>
      <c r="CA7" s="174">
        <v>-2.2979242183965257E-2</v>
      </c>
      <c r="CB7" s="181">
        <v>0.13093998104058774</v>
      </c>
      <c r="CC7" s="179">
        <v>11057092831</v>
      </c>
      <c r="CD7" s="177">
        <v>0.22081908388118662</v>
      </c>
      <c r="CE7" s="174">
        <v>2.3244557165573675E-2</v>
      </c>
      <c r="CF7" s="181">
        <v>0.1119730644004709</v>
      </c>
      <c r="CG7" s="180">
        <v>10614300604</v>
      </c>
      <c r="CH7" s="177">
        <v>0.17602390102557677</v>
      </c>
      <c r="CI7" s="174">
        <v>-4.004598982461053E-2</v>
      </c>
      <c r="CJ7" s="176">
        <v>7.4829154833066402E-2</v>
      </c>
      <c r="CK7" s="179">
        <v>43537373656</v>
      </c>
      <c r="CL7" s="177">
        <v>0.22148931051949089</v>
      </c>
      <c r="CM7" s="181">
        <v>0.11511023360480577</v>
      </c>
      <c r="CN7" s="180">
        <v>12705465053</v>
      </c>
      <c r="CO7" s="177">
        <v>0.20864745803344339</v>
      </c>
      <c r="CP7" s="174">
        <v>0.19701387091033995</v>
      </c>
      <c r="CQ7" s="176">
        <v>0.14876936197733537</v>
      </c>
      <c r="CR7" s="180">
        <v>11999618298</v>
      </c>
      <c r="CS7" s="177">
        <v>0.18475136032105929</v>
      </c>
      <c r="CT7" s="174">
        <v>-5.555457844758982E-2</v>
      </c>
      <c r="CU7" s="176">
        <v>0.11046766986240963</v>
      </c>
      <c r="CV7" s="180">
        <v>12770419938</v>
      </c>
      <c r="CW7" s="177">
        <v>0.17973269924392832</v>
      </c>
      <c r="CX7" s="174">
        <v>6.4235513235322728E-2</v>
      </c>
      <c r="CY7" s="176">
        <v>0.15495276499772737</v>
      </c>
      <c r="CZ7" s="179">
        <v>13291168112</v>
      </c>
      <c r="DA7" s="177">
        <v>0.17628018409239024</v>
      </c>
      <c r="DB7" s="174">
        <v>4.0777685974949573E-2</v>
      </c>
      <c r="DC7" s="176">
        <v>0.25219443163228505</v>
      </c>
      <c r="DD7" s="178">
        <v>50766671401</v>
      </c>
      <c r="DE7" s="177">
        <v>0.18644012594743437</v>
      </c>
      <c r="DF7" s="400">
        <v>0.16604809013333099</v>
      </c>
      <c r="DG7" s="180">
        <v>16110971639</v>
      </c>
      <c r="DH7" s="175">
        <v>0.21396268107726943</v>
      </c>
      <c r="DI7" s="174">
        <v>0.21215618546379877</v>
      </c>
      <c r="DJ7" s="176">
        <v>0.268034784385629</v>
      </c>
      <c r="DK7" s="401">
        <v>16624899008</v>
      </c>
      <c r="DL7" s="175">
        <v>0.21327439426294206</v>
      </c>
      <c r="DM7" s="174">
        <v>3.1899216292823107E-2</v>
      </c>
      <c r="DN7" s="176">
        <v>0.38545231982678185</v>
      </c>
      <c r="DO7" s="401">
        <v>16383469635</v>
      </c>
      <c r="DP7" s="175">
        <v>0.20018496871242097</v>
      </c>
      <c r="DQ7" s="174">
        <v>-1.4522155766710121E-2</v>
      </c>
      <c r="DR7" s="400">
        <v>0.28292332707469647</v>
      </c>
      <c r="DS7" s="401">
        <v>13894429137</v>
      </c>
      <c r="DT7" s="175">
        <v>0.17392703937983167</v>
      </c>
      <c r="DU7" s="174">
        <v>-0.15192389362279302</v>
      </c>
      <c r="DV7" s="176">
        <v>4.5388111858681857E-2</v>
      </c>
      <c r="DW7" s="401">
        <v>63013769419</v>
      </c>
      <c r="DX7" s="175">
        <v>0.20005832538218918</v>
      </c>
      <c r="DY7" s="176">
        <v>0.24124288002381733</v>
      </c>
      <c r="DZ7" s="401">
        <v>17918072411</v>
      </c>
      <c r="EA7" s="175">
        <v>0.24644956021904352</v>
      </c>
      <c r="EB7" s="195">
        <v>0.28958680017196881</v>
      </c>
      <c r="EC7" s="197">
        <v>0.11216584651080463</v>
      </c>
      <c r="ED7" s="401">
        <v>19284729326</v>
      </c>
      <c r="EE7" s="175">
        <v>0.22251478766623256</v>
      </c>
      <c r="EF7" s="195">
        <v>7.6272541133442617E-2</v>
      </c>
      <c r="EG7" s="197">
        <v>0.15999076546089541</v>
      </c>
      <c r="EH7" s="401">
        <v>20095716020</v>
      </c>
      <c r="EI7" s="175">
        <v>0.22867077240961245</v>
      </c>
      <c r="EJ7" s="195">
        <v>4.2053309657118954E-2</v>
      </c>
      <c r="EK7" s="573">
        <v>0.22658487290564699</v>
      </c>
      <c r="EL7" s="511">
        <v>20157354803</v>
      </c>
      <c r="EM7" s="175">
        <v>0.20083909162870406</v>
      </c>
      <c r="EN7" s="195">
        <v>3.0672598547201169E-3</v>
      </c>
      <c r="EO7" s="197">
        <v>0.45075084440297153</v>
      </c>
      <c r="EP7" s="401">
        <v>77455872560</v>
      </c>
      <c r="EQ7" s="175">
        <v>0.22281876651844659</v>
      </c>
      <c r="ER7" s="756">
        <v>0.22918964020339017</v>
      </c>
      <c r="ET7" s="4"/>
    </row>
    <row r="8" spans="1:150" s="60" customFormat="1" ht="20.100000000000001" customHeight="1">
      <c r="A8" s="83"/>
      <c r="B8" s="183" t="s">
        <v>153</v>
      </c>
      <c r="C8" s="179">
        <v>2030203791</v>
      </c>
      <c r="D8" s="182">
        <v>0.11072450175645188</v>
      </c>
      <c r="E8" s="180">
        <v>2110312238</v>
      </c>
      <c r="F8" s="177">
        <v>0.10645301381043673</v>
      </c>
      <c r="G8" s="176">
        <v>3.9458327954624534E-2</v>
      </c>
      <c r="H8" s="179">
        <v>2414418942</v>
      </c>
      <c r="I8" s="177">
        <v>0.1440756255532431</v>
      </c>
      <c r="J8" s="181">
        <v>0.1441050753172953</v>
      </c>
      <c r="K8" s="180">
        <v>2360002247</v>
      </c>
      <c r="L8" s="177">
        <v>0.1103262179061278</v>
      </c>
      <c r="M8" s="176">
        <v>-2.2538215739362766E-2</v>
      </c>
      <c r="N8" s="179">
        <v>8914937218</v>
      </c>
      <c r="O8" s="182">
        <v>0.11167361434551878</v>
      </c>
      <c r="P8" s="179">
        <v>1657004231</v>
      </c>
      <c r="Q8" s="177">
        <v>7.7125618685244646E-2</v>
      </c>
      <c r="R8" s="174">
        <v>-0.29788023163691507</v>
      </c>
      <c r="S8" s="181">
        <v>-0.18382369378601954</v>
      </c>
      <c r="T8" s="179">
        <v>2421426869</v>
      </c>
      <c r="U8" s="177">
        <v>0.10739568483306278</v>
      </c>
      <c r="V8" s="174">
        <v>0.4613281147379279</v>
      </c>
      <c r="W8" s="181">
        <v>0.14742587632190948</v>
      </c>
      <c r="X8" s="179">
        <v>3283491971</v>
      </c>
      <c r="Y8" s="177">
        <v>0.13261011622702013</v>
      </c>
      <c r="Z8" s="174">
        <v>0.35601533667461754</v>
      </c>
      <c r="AA8" s="181">
        <v>0.35995121388506734</v>
      </c>
      <c r="AB8" s="180">
        <v>3149406028</v>
      </c>
      <c r="AC8" s="177">
        <v>0.12225876973460015</v>
      </c>
      <c r="AD8" s="174">
        <v>-4.0836385221664974E-2</v>
      </c>
      <c r="AE8" s="176">
        <v>0.33449280906553308</v>
      </c>
      <c r="AF8" s="179">
        <v>10511329099</v>
      </c>
      <c r="AG8" s="177">
        <v>0.11116991255644751</v>
      </c>
      <c r="AH8" s="181">
        <v>0.17906933520258023</v>
      </c>
      <c r="AI8" s="179">
        <v>3347102645</v>
      </c>
      <c r="AJ8" s="177">
        <v>0.11982328030528404</v>
      </c>
      <c r="AK8" s="174">
        <v>6.2772667367232207E-2</v>
      </c>
      <c r="AL8" s="181">
        <v>1.0199722984292126</v>
      </c>
      <c r="AM8" s="179">
        <v>3231133623</v>
      </c>
      <c r="AN8" s="177">
        <v>0.11159966593863024</v>
      </c>
      <c r="AO8" s="174">
        <v>-3.4647584582814611E-2</v>
      </c>
      <c r="AP8" s="181">
        <v>0.33439240489405836</v>
      </c>
      <c r="AQ8" s="179">
        <v>3726115947</v>
      </c>
      <c r="AR8" s="177">
        <v>0.11488670379999363</v>
      </c>
      <c r="AS8" s="174">
        <v>0.15319153639347957</v>
      </c>
      <c r="AT8" s="181">
        <v>0.13480281965336957</v>
      </c>
      <c r="AU8" s="180">
        <v>4121222646</v>
      </c>
      <c r="AV8" s="177">
        <v>0.1104642716583957</v>
      </c>
      <c r="AW8" s="174">
        <v>0.10603714554779527</v>
      </c>
      <c r="AX8" s="176">
        <v>0.30857139706979692</v>
      </c>
      <c r="AY8" s="179">
        <v>14425574861</v>
      </c>
      <c r="AZ8" s="177">
        <v>0.11392108577180499</v>
      </c>
      <c r="BA8" s="181">
        <v>0.37238352306678169</v>
      </c>
      <c r="BB8" s="179">
        <v>3211578251</v>
      </c>
      <c r="BC8" s="177">
        <v>8.4290119168314845E-2</v>
      </c>
      <c r="BD8" s="174">
        <v>-0.22072197334033575</v>
      </c>
      <c r="BE8" s="181">
        <v>-4.0490062114602404E-2</v>
      </c>
      <c r="BF8" s="179">
        <v>3594629530</v>
      </c>
      <c r="BG8" s="177">
        <v>9.4343568105587972E-2</v>
      </c>
      <c r="BH8" s="174">
        <v>0.11927197441965738</v>
      </c>
      <c r="BI8" s="181">
        <v>0.11249794945419378</v>
      </c>
      <c r="BJ8" s="179">
        <v>4421507622</v>
      </c>
      <c r="BK8" s="177">
        <v>9.8661585195932502E-2</v>
      </c>
      <c r="BL8" s="174">
        <v>0.23003151927035997</v>
      </c>
      <c r="BM8" s="181">
        <v>0.18662641874037206</v>
      </c>
      <c r="BN8" s="180">
        <v>4259951276</v>
      </c>
      <c r="BO8" s="177">
        <v>9.8255618242141976E-2</v>
      </c>
      <c r="BP8" s="174">
        <v>-3.6538746466510105E-2</v>
      </c>
      <c r="BQ8" s="176">
        <v>3.3662008077784397E-2</v>
      </c>
      <c r="BR8" s="179">
        <v>15487666679</v>
      </c>
      <c r="BS8" s="177">
        <v>9.2260696194683037E-2</v>
      </c>
      <c r="BT8" s="181">
        <v>7.3625614801070993E-2</v>
      </c>
      <c r="BU8" s="179">
        <v>4049860573</v>
      </c>
      <c r="BV8" s="177">
        <v>9.8474734522252402E-2</v>
      </c>
      <c r="BW8" s="174">
        <v>-4.9317630505218014E-2</v>
      </c>
      <c r="BX8" s="181">
        <v>0.26101880648213421</v>
      </c>
      <c r="BY8" s="179">
        <v>3617529239</v>
      </c>
      <c r="BZ8" s="177">
        <v>8.0269721648820083E-2</v>
      </c>
      <c r="CA8" s="174">
        <v>-0.10675215262528003</v>
      </c>
      <c r="CB8" s="181">
        <v>6.3705338224381639E-3</v>
      </c>
      <c r="CC8" s="179">
        <v>3678792233</v>
      </c>
      <c r="CD8" s="177">
        <v>7.346845532514322E-2</v>
      </c>
      <c r="CE8" s="174">
        <v>1.693503768802572E-2</v>
      </c>
      <c r="CF8" s="181">
        <v>-0.1679778601544159</v>
      </c>
      <c r="CG8" s="180">
        <v>4410569066</v>
      </c>
      <c r="CH8" s="177">
        <v>7.3143356468299114E-2</v>
      </c>
      <c r="CI8" s="174">
        <v>0.19891768456933132</v>
      </c>
      <c r="CJ8" s="176">
        <v>3.5356693126646924E-2</v>
      </c>
      <c r="CK8" s="179">
        <v>15756751111</v>
      </c>
      <c r="CL8" s="177">
        <v>8.0159909671575991E-2</v>
      </c>
      <c r="CM8" s="181">
        <v>1.7374110482688554E-2</v>
      </c>
      <c r="CN8" s="180">
        <v>3962010319</v>
      </c>
      <c r="CO8" s="177">
        <v>6.5063606748218275E-2</v>
      </c>
      <c r="CP8" s="174">
        <v>-0.10170087811521422</v>
      </c>
      <c r="CQ8" s="176">
        <v>-2.1692167524405281E-2</v>
      </c>
      <c r="CR8" s="180">
        <v>4375703289</v>
      </c>
      <c r="CS8" s="177">
        <v>6.7370237529874075E-2</v>
      </c>
      <c r="CT8" s="174">
        <v>0.10441491482647502</v>
      </c>
      <c r="CU8" s="176">
        <v>0.2095833923956294</v>
      </c>
      <c r="CV8" s="180">
        <v>5798072806</v>
      </c>
      <c r="CW8" s="177">
        <v>8.1602898017025069E-2</v>
      </c>
      <c r="CX8" s="174">
        <v>0.3250607783611994</v>
      </c>
      <c r="CY8" s="176">
        <v>0.57608052827483514</v>
      </c>
      <c r="CZ8" s="179">
        <v>4428408230</v>
      </c>
      <c r="DA8" s="177">
        <v>5.8733785581708997E-2</v>
      </c>
      <c r="DB8" s="174">
        <v>-0.23622755729845868</v>
      </c>
      <c r="DC8" s="176">
        <v>4.0446399847851033E-3</v>
      </c>
      <c r="DD8" s="186">
        <v>18564194644</v>
      </c>
      <c r="DE8" s="177">
        <v>6.8176831216707853E-2</v>
      </c>
      <c r="DF8" s="400">
        <v>0.17817401018919976</v>
      </c>
      <c r="DG8" s="180">
        <v>6020483927</v>
      </c>
      <c r="DH8" s="175">
        <v>7.9955381417547017E-2</v>
      </c>
      <c r="DI8" s="174">
        <v>0.35951421240132597</v>
      </c>
      <c r="DJ8" s="176">
        <v>0.51955281341103432</v>
      </c>
      <c r="DK8" s="401">
        <v>5677784779</v>
      </c>
      <c r="DL8" s="175">
        <v>7.2838103191716977E-2</v>
      </c>
      <c r="DM8" s="174">
        <v>-5.6922192992344134E-2</v>
      </c>
      <c r="DN8" s="176">
        <v>0.29757079125389474</v>
      </c>
      <c r="DO8" s="401">
        <v>6517540596</v>
      </c>
      <c r="DP8" s="175">
        <v>7.9635980006636339E-2</v>
      </c>
      <c r="DQ8" s="174">
        <v>0.14790201631205568</v>
      </c>
      <c r="DR8" s="400">
        <v>0.12408740180969713</v>
      </c>
      <c r="DS8" s="401">
        <v>8601725566</v>
      </c>
      <c r="DT8" s="175">
        <v>0.10767428056963051</v>
      </c>
      <c r="DU8" s="174">
        <v>0.31978089576904578</v>
      </c>
      <c r="DV8" s="176">
        <v>0.94239670763144612</v>
      </c>
      <c r="DW8" s="401">
        <v>26817534868</v>
      </c>
      <c r="DX8" s="175">
        <v>8.5141250333659033E-2</v>
      </c>
      <c r="DY8" s="176">
        <v>0.4445838013591128</v>
      </c>
      <c r="DZ8" s="401">
        <v>5650122691</v>
      </c>
      <c r="EA8" s="175">
        <v>7.7713172513229928E-2</v>
      </c>
      <c r="EB8" s="195">
        <v>-0.34314078638672063</v>
      </c>
      <c r="EC8" s="197">
        <v>-6.1516854872586735E-2</v>
      </c>
      <c r="ED8" s="401">
        <v>5114317664</v>
      </c>
      <c r="EE8" s="175">
        <v>5.9011007612553644E-2</v>
      </c>
      <c r="EF8" s="195">
        <v>-9.4830688872203805E-2</v>
      </c>
      <c r="EG8" s="197">
        <v>-9.9240661090933546E-2</v>
      </c>
      <c r="EH8" s="401">
        <v>6772574097</v>
      </c>
      <c r="EI8" s="175">
        <v>7.7065666554056111E-2</v>
      </c>
      <c r="EJ8" s="195">
        <v>0.32423805910074188</v>
      </c>
      <c r="EK8" s="573">
        <v>3.9130327957837441E-2</v>
      </c>
      <c r="EL8" s="511">
        <v>7591414654</v>
      </c>
      <c r="EM8" s="175">
        <v>7.5637544617673746E-2</v>
      </c>
      <c r="EN8" s="195">
        <v>0.12090536703950061</v>
      </c>
      <c r="EO8" s="197">
        <v>-0.11745444611642242</v>
      </c>
      <c r="EP8" s="401">
        <v>25128429106</v>
      </c>
      <c r="EQ8" s="175">
        <v>7.2287424992958496E-2</v>
      </c>
      <c r="ER8" s="756">
        <v>-6.2985124110550683E-2</v>
      </c>
      <c r="ET8" s="4"/>
    </row>
    <row r="9" spans="1:150" s="60" customFormat="1" ht="20.100000000000001" customHeight="1">
      <c r="A9" s="83"/>
      <c r="B9" s="183" t="s">
        <v>152</v>
      </c>
      <c r="C9" s="179">
        <v>516753431</v>
      </c>
      <c r="D9" s="182">
        <v>2.8183016124814258E-2</v>
      </c>
      <c r="E9" s="180">
        <v>515516267</v>
      </c>
      <c r="F9" s="177">
        <v>2.6004805972440079E-2</v>
      </c>
      <c r="G9" s="176">
        <v>-2.3941089227136644E-3</v>
      </c>
      <c r="H9" s="179">
        <v>598000790</v>
      </c>
      <c r="I9" s="177">
        <v>8.9645919657208584E-2</v>
      </c>
      <c r="J9" s="181">
        <v>0.16000372496490009</v>
      </c>
      <c r="K9" s="180">
        <v>671195437</v>
      </c>
      <c r="L9" s="177">
        <v>3.1377281159029623E-2</v>
      </c>
      <c r="M9" s="176">
        <v>0.12239891355327474</v>
      </c>
      <c r="N9" s="179">
        <v>2301465925</v>
      </c>
      <c r="O9" s="182">
        <v>2.8829481560326862E-2</v>
      </c>
      <c r="P9" s="179">
        <v>751644494</v>
      </c>
      <c r="Q9" s="177">
        <v>3.4985454802443201E-2</v>
      </c>
      <c r="R9" s="174">
        <v>0.11985936221434712</v>
      </c>
      <c r="S9" s="181">
        <v>0.45455153059254677</v>
      </c>
      <c r="T9" s="179">
        <v>997796841</v>
      </c>
      <c r="U9" s="177">
        <v>4.4254516390873355E-2</v>
      </c>
      <c r="V9" s="174">
        <v>0.32748506636436558</v>
      </c>
      <c r="W9" s="181">
        <v>0.93552930309374704</v>
      </c>
      <c r="X9" s="179">
        <v>1148243500</v>
      </c>
      <c r="Y9" s="177">
        <v>4.637401441415627E-2</v>
      </c>
      <c r="Z9" s="174">
        <v>0.15077884877769421</v>
      </c>
      <c r="AA9" s="181">
        <v>0.92013709547106115</v>
      </c>
      <c r="AB9" s="180">
        <v>1178344236</v>
      </c>
      <c r="AC9" s="177">
        <v>4.5742884638060817E-2</v>
      </c>
      <c r="AD9" s="174">
        <v>2.6214592984850339E-2</v>
      </c>
      <c r="AE9" s="176">
        <v>0.75559035571929845</v>
      </c>
      <c r="AF9" s="179">
        <v>4076029071</v>
      </c>
      <c r="AG9" s="177">
        <v>4.3108896233085968E-2</v>
      </c>
      <c r="AH9" s="181">
        <v>0.77105775354896899</v>
      </c>
      <c r="AI9" s="179">
        <v>971377882</v>
      </c>
      <c r="AJ9" s="177">
        <v>3.4774459161302215E-2</v>
      </c>
      <c r="AK9" s="174">
        <v>-0.17564167386481788</v>
      </c>
      <c r="AL9" s="181">
        <v>0.29233685572637214</v>
      </c>
      <c r="AM9" s="179">
        <v>1206506476</v>
      </c>
      <c r="AN9" s="177">
        <v>4.1671356057809805E-2</v>
      </c>
      <c r="AO9" s="174">
        <v>0.24205677147588173</v>
      </c>
      <c r="AP9" s="181">
        <v>0.20917047080528892</v>
      </c>
      <c r="AQ9" s="179">
        <v>1037613038</v>
      </c>
      <c r="AR9" s="177">
        <v>3.1992547588782144E-2</v>
      </c>
      <c r="AS9" s="174">
        <v>-0.1399855213044045</v>
      </c>
      <c r="AT9" s="181">
        <v>-9.634756216778062E-2</v>
      </c>
      <c r="AU9" s="180">
        <v>2011555628</v>
      </c>
      <c r="AV9" s="177">
        <v>5.3917258647269595E-2</v>
      </c>
      <c r="AW9" s="174">
        <v>0.9386375790702044</v>
      </c>
      <c r="AX9" s="176">
        <v>0.70710354966254529</v>
      </c>
      <c r="AY9" s="179">
        <v>5227053024</v>
      </c>
      <c r="AZ9" s="177">
        <v>4.1278878770422724E-2</v>
      </c>
      <c r="BA9" s="181">
        <v>0.28238855340587926</v>
      </c>
      <c r="BB9" s="179">
        <v>1461398714</v>
      </c>
      <c r="BC9" s="177">
        <v>3.8355432167074439E-2</v>
      </c>
      <c r="BD9" s="174">
        <v>-0.27349823506844623</v>
      </c>
      <c r="BE9" s="181">
        <v>0.50445953225852835</v>
      </c>
      <c r="BF9" s="179">
        <v>1422842297</v>
      </c>
      <c r="BG9" s="177">
        <v>3.7343492015025737E-2</v>
      </c>
      <c r="BH9" s="174">
        <v>-2.6383229046689854E-2</v>
      </c>
      <c r="BI9" s="181">
        <v>0.17930763348840906</v>
      </c>
      <c r="BJ9" s="179">
        <v>2690849651</v>
      </c>
      <c r="BK9" s="177">
        <v>6.0043658133850382E-2</v>
      </c>
      <c r="BL9" s="174">
        <v>0.89117912552468914</v>
      </c>
      <c r="BM9" s="181">
        <v>1.593307478273996</v>
      </c>
      <c r="BN9" s="180">
        <v>2841658291</v>
      </c>
      <c r="BO9" s="177">
        <v>6.5542743126697112E-2</v>
      </c>
      <c r="BP9" s="174">
        <v>5.6044989337830531E-2</v>
      </c>
      <c r="BQ9" s="176">
        <v>0.41266701822476271</v>
      </c>
      <c r="BR9" s="179">
        <v>8416748953</v>
      </c>
      <c r="BS9" s="177">
        <v>5.0138935334434025E-2</v>
      </c>
      <c r="BT9" s="181">
        <v>0.61022834747505317</v>
      </c>
      <c r="BU9" s="179">
        <v>1350421598</v>
      </c>
      <c r="BV9" s="177">
        <v>3.2836292993083709E-2</v>
      </c>
      <c r="BW9" s="174">
        <v>-0.52477692258882513</v>
      </c>
      <c r="BX9" s="181">
        <v>-7.5938971984068682E-2</v>
      </c>
      <c r="BY9" s="179">
        <v>1238538723</v>
      </c>
      <c r="BZ9" s="177">
        <v>2.7482060815070881E-2</v>
      </c>
      <c r="CA9" s="174">
        <v>-8.2850329975246731E-2</v>
      </c>
      <c r="CB9" s="181">
        <v>-0.12953197581249581</v>
      </c>
      <c r="CC9" s="179">
        <v>2251558017</v>
      </c>
      <c r="CD9" s="177">
        <v>4.4965434062862596E-2</v>
      </c>
      <c r="CE9" s="174">
        <v>0.81791491472003008</v>
      </c>
      <c r="CF9" s="181">
        <v>-0.16325387553211906</v>
      </c>
      <c r="CG9" s="180">
        <v>7182087131</v>
      </c>
      <c r="CH9" s="177">
        <v>0.11910525633952666</v>
      </c>
      <c r="CI9" s="174">
        <v>2.1898299207805847</v>
      </c>
      <c r="CJ9" s="176">
        <v>1.5274281407257351</v>
      </c>
      <c r="CK9" s="179">
        <v>12022605469</v>
      </c>
      <c r="CL9" s="177">
        <v>6.1163050785211802E-2</v>
      </c>
      <c r="CM9" s="181">
        <v>0.4284144075266445</v>
      </c>
      <c r="CN9" s="180">
        <v>3719947718</v>
      </c>
      <c r="CO9" s="177">
        <v>6.1088486894444141E-2</v>
      </c>
      <c r="CP9" s="174">
        <v>-0.48205199266608567</v>
      </c>
      <c r="CQ9" s="176">
        <v>1.7546565631868694</v>
      </c>
      <c r="CR9" s="180">
        <v>6239761361</v>
      </c>
      <c r="CS9" s="177">
        <v>9.6070089139058248E-2</v>
      </c>
      <c r="CT9" s="174">
        <v>0.6773787789562693</v>
      </c>
      <c r="CU9" s="176">
        <v>4.0380026438624315</v>
      </c>
      <c r="CV9" s="180">
        <v>6930192219</v>
      </c>
      <c r="CW9" s="177">
        <v>9.7536507009746171E-2</v>
      </c>
      <c r="CX9" s="174">
        <v>0.11065020247654944</v>
      </c>
      <c r="CY9" s="176">
        <v>2.0779540951975388</v>
      </c>
      <c r="CZ9" s="179">
        <v>10280434029</v>
      </c>
      <c r="DA9" s="177">
        <v>0.13634894900965144</v>
      </c>
      <c r="DB9" s="174">
        <v>0.48342696769865734</v>
      </c>
      <c r="DC9" s="176">
        <v>0.43139923555460968</v>
      </c>
      <c r="DD9" s="186">
        <v>27170335327</v>
      </c>
      <c r="DE9" s="177">
        <v>9.9782802389918407E-2</v>
      </c>
      <c r="DF9" s="400">
        <v>1.2599373652456665</v>
      </c>
      <c r="DG9" s="180">
        <v>7788907597</v>
      </c>
      <c r="DH9" s="175">
        <v>0.10344103319523149</v>
      </c>
      <c r="DI9" s="174">
        <v>-0.24235615198460214</v>
      </c>
      <c r="DJ9" s="176">
        <v>1.0938217919868087</v>
      </c>
      <c r="DK9" s="401">
        <v>9918816216</v>
      </c>
      <c r="DL9" s="175">
        <v>0.12724465389262754</v>
      </c>
      <c r="DM9" s="174">
        <v>0.27345408742817323</v>
      </c>
      <c r="DN9" s="176">
        <v>0.58961467308589266</v>
      </c>
      <c r="DO9" s="401">
        <v>13815563917</v>
      </c>
      <c r="DP9" s="175">
        <v>0.16880845706582207</v>
      </c>
      <c r="DQ9" s="174">
        <v>0.39286419025631036</v>
      </c>
      <c r="DR9" s="400">
        <v>0.99353257174063381</v>
      </c>
      <c r="DS9" s="401">
        <v>15461543423</v>
      </c>
      <c r="DT9" s="175">
        <v>0.19354378976563913</v>
      </c>
      <c r="DU9" s="174">
        <v>0.11913950931634631</v>
      </c>
      <c r="DV9" s="176">
        <v>0.50397768998708092</v>
      </c>
      <c r="DW9" s="401">
        <v>46984831153</v>
      </c>
      <c r="DX9" s="175">
        <v>0.14916908995448666</v>
      </c>
      <c r="DY9" s="176">
        <v>0.72926946198966203</v>
      </c>
      <c r="DZ9" s="401">
        <v>5739950006</v>
      </c>
      <c r="EA9" s="175">
        <v>7.8948679423215234E-2</v>
      </c>
      <c r="EB9" s="195">
        <v>-0.62875957147580297</v>
      </c>
      <c r="EC9" s="197">
        <v>-0.26306097042275645</v>
      </c>
      <c r="ED9" s="401">
        <v>7647308407</v>
      </c>
      <c r="EE9" s="175">
        <v>8.8237650507628398E-2</v>
      </c>
      <c r="EF9" s="195">
        <v>0.33229529856640361</v>
      </c>
      <c r="EG9" s="197">
        <v>-0.22900997049787464</v>
      </c>
      <c r="EH9" s="401">
        <v>7335959203</v>
      </c>
      <c r="EI9" s="175">
        <v>8.3476471086966278E-2</v>
      </c>
      <c r="EJ9" s="195">
        <v>-4.0713567104865955E-2</v>
      </c>
      <c r="EK9" s="573">
        <v>-0.4690076172733616</v>
      </c>
      <c r="EL9" s="511">
        <v>14863706201</v>
      </c>
      <c r="EM9" s="175">
        <v>0.14809548578271237</v>
      </c>
      <c r="EN9" s="195">
        <v>1.0261435198442173</v>
      </c>
      <c r="EO9" s="197">
        <v>-3.86660765774961E-2</v>
      </c>
      <c r="EP9" s="401">
        <v>35586923817</v>
      </c>
      <c r="EQ9" s="175">
        <v>0.10237357358472018</v>
      </c>
      <c r="ER9" s="756">
        <v>-0.24258695958455601</v>
      </c>
      <c r="ET9" s="4"/>
    </row>
    <row r="10" spans="1:150" s="60" customFormat="1" ht="20.100000000000001" customHeight="1">
      <c r="A10" s="63"/>
      <c r="B10" s="183" t="s">
        <v>151</v>
      </c>
      <c r="C10" s="179">
        <v>1607771455</v>
      </c>
      <c r="D10" s="182">
        <v>8.7685627463750859E-2</v>
      </c>
      <c r="E10" s="180">
        <v>1757380205</v>
      </c>
      <c r="F10" s="177">
        <v>8.8649639548293774E-2</v>
      </c>
      <c r="G10" s="176">
        <v>9.3053493103595369E-2</v>
      </c>
      <c r="H10" s="179">
        <v>1717934267</v>
      </c>
      <c r="I10" s="177">
        <v>0.71153114197196354</v>
      </c>
      <c r="J10" s="181">
        <v>-2.2445875905379279E-2</v>
      </c>
      <c r="K10" s="180">
        <v>1788661005</v>
      </c>
      <c r="L10" s="177">
        <v>8.3616955894289691E-2</v>
      </c>
      <c r="M10" s="176">
        <v>4.1169641562310136E-2</v>
      </c>
      <c r="N10" s="179">
        <v>6871746932</v>
      </c>
      <c r="O10" s="182">
        <v>8.6079441503495946E-2</v>
      </c>
      <c r="P10" s="179">
        <v>1872309706</v>
      </c>
      <c r="Q10" s="177">
        <v>8.7147058374432429E-2</v>
      </c>
      <c r="R10" s="174">
        <v>4.676610088002673E-2</v>
      </c>
      <c r="S10" s="181">
        <v>0.16453722335803009</v>
      </c>
      <c r="T10" s="179">
        <v>1893867789</v>
      </c>
      <c r="U10" s="177">
        <v>8.3997262435156955E-2</v>
      </c>
      <c r="V10" s="174">
        <v>1.1514165060895112E-2</v>
      </c>
      <c r="W10" s="181">
        <v>7.7665370084215785E-2</v>
      </c>
      <c r="X10" s="179">
        <v>1953479374</v>
      </c>
      <c r="Y10" s="177">
        <v>7.8895008460864752E-2</v>
      </c>
      <c r="Z10" s="174">
        <v>3.1476106910016198E-2</v>
      </c>
      <c r="AA10" s="181">
        <v>0.13710949919598991</v>
      </c>
      <c r="AB10" s="180">
        <v>2074203560</v>
      </c>
      <c r="AC10" s="177">
        <v>8.0519810138855771E-2</v>
      </c>
      <c r="AD10" s="174">
        <v>6.1799570349597148E-2</v>
      </c>
      <c r="AE10" s="176">
        <v>0.15964039815358977</v>
      </c>
      <c r="AF10" s="179">
        <v>7793860429</v>
      </c>
      <c r="AG10" s="177">
        <v>8.2429422027278737E-2</v>
      </c>
      <c r="AH10" s="181">
        <v>0.13418909429070341</v>
      </c>
      <c r="AI10" s="179">
        <v>2247839971</v>
      </c>
      <c r="AJ10" s="177">
        <v>8.0470659998703009E-2</v>
      </c>
      <c r="AK10" s="174">
        <v>8.3712329083072246E-2</v>
      </c>
      <c r="AL10" s="181">
        <v>0.20057059139125138</v>
      </c>
      <c r="AM10" s="179">
        <v>2349453631</v>
      </c>
      <c r="AN10" s="177">
        <v>8.1147445742110622E-2</v>
      </c>
      <c r="AO10" s="174">
        <v>4.520502407241872E-2</v>
      </c>
      <c r="AP10" s="181">
        <v>0.2405584194663126</v>
      </c>
      <c r="AQ10" s="179">
        <v>3129823650</v>
      </c>
      <c r="AR10" s="177">
        <v>9.6501324096816929E-2</v>
      </c>
      <c r="AS10" s="174">
        <v>0.33214957243818871</v>
      </c>
      <c r="AT10" s="181">
        <v>0.60217901026069398</v>
      </c>
      <c r="AU10" s="180">
        <v>3765859673</v>
      </c>
      <c r="AV10" s="177">
        <v>0.1009392070456145</v>
      </c>
      <c r="AW10" s="174">
        <v>0.20321784679465887</v>
      </c>
      <c r="AX10" s="176">
        <v>0.81556899507008851</v>
      </c>
      <c r="AY10" s="179">
        <v>11492976925</v>
      </c>
      <c r="AZ10" s="177">
        <v>9.0761888012242345E-2</v>
      </c>
      <c r="BA10" s="181">
        <v>0.47461928907990714</v>
      </c>
      <c r="BB10" s="179">
        <v>3817054118</v>
      </c>
      <c r="BC10" s="177">
        <v>0.10018125710558218</v>
      </c>
      <c r="BD10" s="174">
        <v>1.3594358113513276E-2</v>
      </c>
      <c r="BE10" s="181">
        <v>0.69809869352127474</v>
      </c>
      <c r="BF10" s="179">
        <v>4145296894</v>
      </c>
      <c r="BG10" s="177">
        <v>0.10879621851795428</v>
      </c>
      <c r="BH10" s="174">
        <v>8.5993744351727325E-2</v>
      </c>
      <c r="BI10" s="181">
        <v>0.76436633577468549</v>
      </c>
      <c r="BJ10" s="179">
        <v>4226813568</v>
      </c>
      <c r="BK10" s="177">
        <v>9.4317179251614883E-2</v>
      </c>
      <c r="BL10" s="174">
        <v>1.9664857809820364E-2</v>
      </c>
      <c r="BM10" s="181">
        <v>0.35049575972115871</v>
      </c>
      <c r="BN10" s="180">
        <v>4035882625</v>
      </c>
      <c r="BO10" s="177">
        <v>9.3087483114230304E-2</v>
      </c>
      <c r="BP10" s="174">
        <v>-4.5171366072420067E-2</v>
      </c>
      <c r="BQ10" s="176">
        <v>7.1702871441540306E-2</v>
      </c>
      <c r="BR10" s="179">
        <v>16225047205</v>
      </c>
      <c r="BS10" s="177">
        <v>9.6653303686772621E-2</v>
      </c>
      <c r="BT10" s="181">
        <v>0.41173582013434706</v>
      </c>
      <c r="BU10" s="179">
        <v>3952413569</v>
      </c>
      <c r="BV10" s="177">
        <v>9.6105253480642014E-2</v>
      </c>
      <c r="BW10" s="174">
        <v>-2.0681735262308328E-2</v>
      </c>
      <c r="BX10" s="181">
        <v>3.5461758417751621E-2</v>
      </c>
      <c r="BY10" s="179">
        <v>4311561774</v>
      </c>
      <c r="BZ10" s="177">
        <v>9.5669679664107596E-2</v>
      </c>
      <c r="CA10" s="174">
        <v>9.0868073072339961E-2</v>
      </c>
      <c r="CB10" s="181">
        <v>4.010928149456694E-2</v>
      </c>
      <c r="CC10" s="179">
        <v>4807034681</v>
      </c>
      <c r="CD10" s="177">
        <v>9.6000369235166472E-2</v>
      </c>
      <c r="CE10" s="174">
        <v>0.11491726965106913</v>
      </c>
      <c r="CF10" s="181">
        <v>0.13727151757832154</v>
      </c>
      <c r="CG10" s="180">
        <v>5369371354</v>
      </c>
      <c r="CH10" s="177">
        <v>8.9043802983108281E-2</v>
      </c>
      <c r="CI10" s="174">
        <v>0.11698202952906883</v>
      </c>
      <c r="CJ10" s="176">
        <v>0.33040820383124991</v>
      </c>
      <c r="CK10" s="179">
        <v>18440381378</v>
      </c>
      <c r="CL10" s="177">
        <v>9.3812442371952881E-2</v>
      </c>
      <c r="CM10" s="181">
        <v>0.13653791850400965</v>
      </c>
      <c r="CN10" s="180">
        <v>6149020883</v>
      </c>
      <c r="CO10" s="177">
        <v>0.10097840348862903</v>
      </c>
      <c r="CP10" s="174">
        <v>0.14520313042218391</v>
      </c>
      <c r="CQ10" s="176">
        <v>0.55576352920875216</v>
      </c>
      <c r="CR10" s="180">
        <v>6113940830</v>
      </c>
      <c r="CS10" s="177">
        <v>9.4132901331805879E-2</v>
      </c>
      <c r="CT10" s="174">
        <v>-5.7049819259819001E-3</v>
      </c>
      <c r="CU10" s="176">
        <v>0.41803391682078672</v>
      </c>
      <c r="CV10" s="180">
        <v>6913192613</v>
      </c>
      <c r="CW10" s="177">
        <v>9.7297252146766169E-2</v>
      </c>
      <c r="CX10" s="174">
        <v>0.13072612333410505</v>
      </c>
      <c r="CY10" s="176">
        <v>0.43814078153516856</v>
      </c>
      <c r="CZ10" s="179">
        <v>7105328759</v>
      </c>
      <c r="DA10" s="177">
        <v>9.4237666028964204E-2</v>
      </c>
      <c r="DB10" s="174">
        <v>2.7792679411057453E-2</v>
      </c>
      <c r="DC10" s="176">
        <v>0.32330738377906587</v>
      </c>
      <c r="DD10" s="178">
        <v>26281483085</v>
      </c>
      <c r="DE10" s="177">
        <v>9.6518500843769076E-2</v>
      </c>
      <c r="DF10" s="400">
        <v>0.42521364099089087</v>
      </c>
      <c r="DG10" s="180">
        <v>7597696136</v>
      </c>
      <c r="DH10" s="175">
        <v>0.10090163844207921</v>
      </c>
      <c r="DI10" s="174">
        <v>6.9295509567568025E-2</v>
      </c>
      <c r="DJ10" s="176">
        <v>0.23559445976270887</v>
      </c>
      <c r="DK10" s="401">
        <v>7534778892</v>
      </c>
      <c r="DL10" s="175">
        <v>9.6660761868280556E-2</v>
      </c>
      <c r="DM10" s="174">
        <v>-8.2810950680010098E-3</v>
      </c>
      <c r="DN10" s="176">
        <v>0.23239316530971399</v>
      </c>
      <c r="DO10" s="401">
        <v>7787484042</v>
      </c>
      <c r="DP10" s="175">
        <v>9.5153058785905187E-2</v>
      </c>
      <c r="DQ10" s="174">
        <v>3.3538495770367938E-2</v>
      </c>
      <c r="DR10" s="400">
        <v>0.12646710108379278</v>
      </c>
      <c r="DS10" s="401">
        <v>7082391117</v>
      </c>
      <c r="DT10" s="175">
        <v>8.8655626407102325E-2</v>
      </c>
      <c r="DU10" s="174">
        <v>-9.0541813144944361E-2</v>
      </c>
      <c r="DV10" s="176">
        <v>-3.2282309204828552E-3</v>
      </c>
      <c r="DW10" s="401">
        <v>30002350187</v>
      </c>
      <c r="DX10" s="175">
        <v>9.5252513716969175E-2</v>
      </c>
      <c r="DY10" s="176">
        <v>0.14157751638162552</v>
      </c>
      <c r="DZ10" s="401">
        <v>8451453895</v>
      </c>
      <c r="EA10" s="175">
        <v>0.11624336858665642</v>
      </c>
      <c r="EB10" s="195">
        <v>0.19330516422819577</v>
      </c>
      <c r="EC10" s="197">
        <v>0.11237061126394066</v>
      </c>
      <c r="ED10" s="401">
        <v>9639018862</v>
      </c>
      <c r="EE10" s="175">
        <v>0.11121878866596546</v>
      </c>
      <c r="EF10" s="195">
        <v>0.14051605578805559</v>
      </c>
      <c r="EG10" s="197">
        <v>0.27927030111449747</v>
      </c>
      <c r="EH10" s="401">
        <v>9730839889</v>
      </c>
      <c r="EI10" s="175">
        <v>0.11072801145265673</v>
      </c>
      <c r="EJ10" s="195">
        <v>9.5259723333447344E-3</v>
      </c>
      <c r="EK10" s="573">
        <v>0.24954861371387183</v>
      </c>
      <c r="EL10" s="511">
        <v>10718045312</v>
      </c>
      <c r="EM10" s="175">
        <v>0.10678992881432042</v>
      </c>
      <c r="EN10" s="195">
        <v>0.10145120403388441</v>
      </c>
      <c r="EO10" s="197">
        <v>0.5133371110038345</v>
      </c>
      <c r="EP10" s="401">
        <v>38539357958</v>
      </c>
      <c r="EQ10" s="175">
        <v>0.11086689645078138</v>
      </c>
      <c r="ER10" s="756">
        <v>0.28454463459662827</v>
      </c>
      <c r="ET10" s="4"/>
    </row>
    <row r="11" spans="1:150" s="60" customFormat="1" ht="20.100000000000001" customHeight="1">
      <c r="A11" s="73"/>
      <c r="B11" s="183" t="s">
        <v>150</v>
      </c>
      <c r="C11" s="179">
        <v>1276150464</v>
      </c>
      <c r="D11" s="182">
        <v>6.9599478101193671E-2</v>
      </c>
      <c r="E11" s="180">
        <v>1163245693</v>
      </c>
      <c r="F11" s="177">
        <v>5.8678999056186135E-2</v>
      </c>
      <c r="G11" s="176">
        <v>-8.8472930257853979E-2</v>
      </c>
      <c r="H11" s="179">
        <v>1253483200</v>
      </c>
      <c r="I11" s="177">
        <v>2.0961229833826809</v>
      </c>
      <c r="J11" s="181">
        <v>7.7573901664125908E-2</v>
      </c>
      <c r="K11" s="180">
        <v>1532035826</v>
      </c>
      <c r="L11" s="177">
        <v>7.1620151461351769E-2</v>
      </c>
      <c r="M11" s="176">
        <v>0.22222286345760359</v>
      </c>
      <c r="N11" s="179">
        <v>5224915183</v>
      </c>
      <c r="O11" s="182">
        <v>6.5450282920252387E-2</v>
      </c>
      <c r="P11" s="179">
        <v>1527889624</v>
      </c>
      <c r="Q11" s="177">
        <v>7.1115951504028371E-2</v>
      </c>
      <c r="R11" s="174">
        <v>-2.7063348843645121E-3</v>
      </c>
      <c r="S11" s="181">
        <v>0.19726448181583703</v>
      </c>
      <c r="T11" s="179">
        <v>1883753358</v>
      </c>
      <c r="U11" s="177">
        <v>8.3548664850877918E-2</v>
      </c>
      <c r="V11" s="174">
        <v>0.23291193840845142</v>
      </c>
      <c r="W11" s="181">
        <v>0.61939422542955425</v>
      </c>
      <c r="X11" s="179">
        <v>1651155513</v>
      </c>
      <c r="Y11" s="177">
        <v>6.668507991543221E-2</v>
      </c>
      <c r="Z11" s="174">
        <v>-0.12347574273043446</v>
      </c>
      <c r="AA11" s="181">
        <v>0.31725380364092631</v>
      </c>
      <c r="AB11" s="180">
        <v>1786235857</v>
      </c>
      <c r="AC11" s="177">
        <v>6.934101109577516E-2</v>
      </c>
      <c r="AD11" s="174">
        <v>8.1809583008066428E-2</v>
      </c>
      <c r="AE11" s="176">
        <v>0.1659230330557557</v>
      </c>
      <c r="AF11" s="179">
        <v>6849034352</v>
      </c>
      <c r="AG11" s="177">
        <v>7.2436753034436141E-2</v>
      </c>
      <c r="AH11" s="181">
        <v>0.31084125045403632</v>
      </c>
      <c r="AI11" s="179">
        <v>1840853927</v>
      </c>
      <c r="AJ11" s="177">
        <v>6.5900923721448609E-2</v>
      </c>
      <c r="AK11" s="174">
        <v>3.0577188217311663E-2</v>
      </c>
      <c r="AL11" s="181">
        <v>0.20483436635996161</v>
      </c>
      <c r="AM11" s="179">
        <v>1914435138</v>
      </c>
      <c r="AN11" s="177">
        <v>6.6122403710313984E-2</v>
      </c>
      <c r="AO11" s="174">
        <v>3.9971238304558863E-2</v>
      </c>
      <c r="AP11" s="181">
        <v>1.6287578132083681E-2</v>
      </c>
      <c r="AQ11" s="179">
        <v>2419390930</v>
      </c>
      <c r="AR11" s="177">
        <v>7.4596672005091832E-2</v>
      </c>
      <c r="AS11" s="174">
        <v>0.26376228788170103</v>
      </c>
      <c r="AT11" s="181">
        <v>0.46527138779568122</v>
      </c>
      <c r="AU11" s="180">
        <v>1987454573</v>
      </c>
      <c r="AV11" s="177">
        <v>5.3271259700971962E-2</v>
      </c>
      <c r="AW11" s="174">
        <v>-0.17853103094835526</v>
      </c>
      <c r="AX11" s="176">
        <v>0.11264957828018789</v>
      </c>
      <c r="AY11" s="179">
        <v>8162134568</v>
      </c>
      <c r="AZ11" s="177">
        <v>6.4457689981977234E-2</v>
      </c>
      <c r="BA11" s="181">
        <v>0.19172048912509235</v>
      </c>
      <c r="BB11" s="179">
        <v>2382939091</v>
      </c>
      <c r="BC11" s="177">
        <v>6.2541904401265627E-2</v>
      </c>
      <c r="BD11" s="174">
        <v>0.1989904692025381</v>
      </c>
      <c r="BE11" s="181">
        <v>0.29447483912176808</v>
      </c>
      <c r="BF11" s="179">
        <v>2236877333</v>
      </c>
      <c r="BG11" s="177">
        <v>5.8708411325417299E-2</v>
      </c>
      <c r="BH11" s="174">
        <v>-6.129479286803978E-2</v>
      </c>
      <c r="BI11" s="181">
        <v>0.16842680569311616</v>
      </c>
      <c r="BJ11" s="179">
        <v>2332545751</v>
      </c>
      <c r="BK11" s="177">
        <v>5.2048459713295699E-2</v>
      </c>
      <c r="BL11" s="174">
        <v>4.2768736840698277E-2</v>
      </c>
      <c r="BM11" s="181">
        <v>-3.5895471840923204E-2</v>
      </c>
      <c r="BN11" s="180">
        <v>2339334324</v>
      </c>
      <c r="BO11" s="177">
        <v>5.3956659451633429E-2</v>
      </c>
      <c r="BP11" s="174">
        <v>2.9103707814046643E-3</v>
      </c>
      <c r="BQ11" s="176">
        <v>0.17705046232520857</v>
      </c>
      <c r="BR11" s="179">
        <v>9291696499</v>
      </c>
      <c r="BS11" s="177">
        <v>5.5351035478430767E-2</v>
      </c>
      <c r="BT11" s="181">
        <v>0.13839050576653023</v>
      </c>
      <c r="BU11" s="179">
        <v>2640459757</v>
      </c>
      <c r="BV11" s="177">
        <v>6.4204327260247662E-2</v>
      </c>
      <c r="BW11" s="174">
        <v>0.12872270111657627</v>
      </c>
      <c r="BX11" s="181">
        <v>0.10806850539009434</v>
      </c>
      <c r="BY11" s="179">
        <v>3205999111</v>
      </c>
      <c r="BZ11" s="177">
        <v>7.1138238074745425E-2</v>
      </c>
      <c r="CA11" s="174">
        <v>0.21418215236976249</v>
      </c>
      <c r="CB11" s="181">
        <v>0.43324761876873114</v>
      </c>
      <c r="CC11" s="179">
        <v>2977860207</v>
      </c>
      <c r="CD11" s="177">
        <v>5.9470276037875185E-2</v>
      </c>
      <c r="CE11" s="174">
        <v>-7.1160002264891456E-2</v>
      </c>
      <c r="CF11" s="181">
        <v>0.27665671969063982</v>
      </c>
      <c r="CG11" s="180">
        <v>2968276256</v>
      </c>
      <c r="CH11" s="177">
        <v>4.9224869861497433E-2</v>
      </c>
      <c r="CI11" s="174">
        <v>-3.2184019174141174E-3</v>
      </c>
      <c r="CJ11" s="176">
        <v>0.2688550864865607</v>
      </c>
      <c r="CK11" s="179">
        <v>11792595331</v>
      </c>
      <c r="CL11" s="177">
        <v>5.9992911601331744E-2</v>
      </c>
      <c r="CM11" s="181">
        <v>0.26915416708554285</v>
      </c>
      <c r="CN11" s="180">
        <v>3281243326</v>
      </c>
      <c r="CO11" s="177">
        <v>5.3884141690464828E-2</v>
      </c>
      <c r="CP11" s="174">
        <v>0.10543731209902596</v>
      </c>
      <c r="CQ11" s="176">
        <v>0.2426787862610853</v>
      </c>
      <c r="CR11" s="180">
        <v>3251831457</v>
      </c>
      <c r="CS11" s="177">
        <v>5.0066616311928477E-2</v>
      </c>
      <c r="CT11" s="174">
        <v>-8.9636354509113891E-3</v>
      </c>
      <c r="CU11" s="176">
        <v>1.4295807457570975E-2</v>
      </c>
      <c r="CV11" s="180">
        <v>3525380037</v>
      </c>
      <c r="CW11" s="177">
        <v>4.9616698040229314E-2</v>
      </c>
      <c r="CX11" s="174">
        <v>8.4121389320824136E-2</v>
      </c>
      <c r="CY11" s="176">
        <v>0.1838635100173458</v>
      </c>
      <c r="CZ11" s="179">
        <v>3610750617</v>
      </c>
      <c r="DA11" s="177">
        <v>4.7889228253895973E-2</v>
      </c>
      <c r="DB11" s="174">
        <v>2.4215993482690656E-2</v>
      </c>
      <c r="DC11" s="176">
        <v>0.21644695627683519</v>
      </c>
      <c r="DD11" s="178">
        <v>13669205437</v>
      </c>
      <c r="DE11" s="177">
        <v>5.0200029132212019E-2</v>
      </c>
      <c r="DF11" s="400">
        <v>0.15913461399517592</v>
      </c>
      <c r="DG11" s="180">
        <v>3601805453</v>
      </c>
      <c r="DH11" s="175">
        <v>4.783398349340294E-2</v>
      </c>
      <c r="DI11" s="174">
        <v>-2.4773696521395161E-3</v>
      </c>
      <c r="DJ11" s="176">
        <v>9.7695323129473932E-2</v>
      </c>
      <c r="DK11" s="401">
        <v>3683998996</v>
      </c>
      <c r="DL11" s="175">
        <v>4.7260597129588688E-2</v>
      </c>
      <c r="DM11" s="174">
        <v>2.2820095108562866E-2</v>
      </c>
      <c r="DN11" s="176">
        <v>0.13289973503076302</v>
      </c>
      <c r="DO11" s="401">
        <v>3488590473</v>
      </c>
      <c r="DP11" s="175">
        <v>4.2626097538951177E-2</v>
      </c>
      <c r="DQ11" s="174">
        <v>-5.3042501697793676E-2</v>
      </c>
      <c r="DR11" s="400">
        <v>-1.0435630659356376E-2</v>
      </c>
      <c r="DS11" s="401">
        <v>4022208194</v>
      </c>
      <c r="DT11" s="175">
        <v>5.0349010819653345E-2</v>
      </c>
      <c r="DU11" s="174">
        <v>0.15296083765920443</v>
      </c>
      <c r="DV11" s="176">
        <v>0.11395347412330037</v>
      </c>
      <c r="DW11" s="401">
        <v>14796603116</v>
      </c>
      <c r="DX11" s="175">
        <v>4.6976774568881503E-2</v>
      </c>
      <c r="DY11" s="176">
        <v>8.2477191830649055E-2</v>
      </c>
      <c r="DZ11" s="401">
        <v>3752565337</v>
      </c>
      <c r="EA11" s="175">
        <v>5.1613703515849513E-2</v>
      </c>
      <c r="EB11" s="195">
        <v>-6.7038513173492853E-2</v>
      </c>
      <c r="EC11" s="197">
        <v>4.1856753777311795E-2</v>
      </c>
      <c r="ED11" s="401">
        <v>3313399833</v>
      </c>
      <c r="EE11" s="175">
        <v>3.8231309749279775E-2</v>
      </c>
      <c r="EF11" s="195">
        <v>-0.11703074152230275</v>
      </c>
      <c r="EG11" s="197">
        <v>-0.10059697719852478</v>
      </c>
      <c r="EH11" s="401">
        <v>3139988982</v>
      </c>
      <c r="EI11" s="175">
        <v>3.5730187725434064E-2</v>
      </c>
      <c r="EJ11" s="195">
        <v>-5.2336228568886978E-2</v>
      </c>
      <c r="EK11" s="573">
        <v>-9.9926171815811204E-2</v>
      </c>
      <c r="EL11" s="511">
        <v>3661699459</v>
      </c>
      <c r="EM11" s="175">
        <v>3.6483576359603809E-2</v>
      </c>
      <c r="EN11" s="195">
        <v>0.16615041644754402</v>
      </c>
      <c r="EO11" s="197">
        <v>-8.9629556107457931E-2</v>
      </c>
      <c r="EP11" s="401">
        <v>13867653611</v>
      </c>
      <c r="EQ11" s="175">
        <v>3.9893340168810333E-2</v>
      </c>
      <c r="ER11" s="756">
        <v>-6.2781267951662501E-2</v>
      </c>
      <c r="ET11" s="4"/>
    </row>
    <row r="12" spans="1:150" s="60" customFormat="1" ht="20.100000000000001" customHeight="1">
      <c r="A12" s="73"/>
      <c r="B12" s="183" t="s">
        <v>149</v>
      </c>
      <c r="C12" s="184">
        <v>390529393</v>
      </c>
      <c r="D12" s="182">
        <v>2.1298931985480954E-2</v>
      </c>
      <c r="E12" s="185">
        <v>895632750</v>
      </c>
      <c r="F12" s="177">
        <v>4.5179478082915531E-2</v>
      </c>
      <c r="G12" s="176">
        <v>1.2933811540275024</v>
      </c>
      <c r="H12" s="184">
        <v>518229226</v>
      </c>
      <c r="I12" s="177">
        <v>0.30165835559295007</v>
      </c>
      <c r="J12" s="181">
        <v>-0.42138200506848372</v>
      </c>
      <c r="K12" s="185">
        <v>506481730</v>
      </c>
      <c r="L12" s="177">
        <v>2.3677186655429734E-2</v>
      </c>
      <c r="M12" s="176">
        <v>-2.2668532399598783E-2</v>
      </c>
      <c r="N12" s="184">
        <v>2310873099</v>
      </c>
      <c r="O12" s="182">
        <v>2.8947321214793084E-2</v>
      </c>
      <c r="P12" s="179">
        <v>1231025217</v>
      </c>
      <c r="Q12" s="177">
        <v>5.729833376524586E-2</v>
      </c>
      <c r="R12" s="174">
        <v>1.4305421974451082</v>
      </c>
      <c r="S12" s="181">
        <v>2.1521960678642182</v>
      </c>
      <c r="T12" s="184">
        <v>1273826183</v>
      </c>
      <c r="U12" s="177">
        <v>5.6497033642840665E-2</v>
      </c>
      <c r="V12" s="174">
        <v>3.4768553404864982E-2</v>
      </c>
      <c r="W12" s="181">
        <v>0.42226396142838679</v>
      </c>
      <c r="X12" s="179">
        <v>1451976325</v>
      </c>
      <c r="Y12" s="177">
        <v>5.8640846671079473E-2</v>
      </c>
      <c r="Z12" s="174">
        <v>0.13985435719372397</v>
      </c>
      <c r="AA12" s="181">
        <v>1.8018032410236933</v>
      </c>
      <c r="AB12" s="180">
        <v>1495924088</v>
      </c>
      <c r="AC12" s="177">
        <v>5.8071216283083121E-2</v>
      </c>
      <c r="AD12" s="174">
        <v>3.0267547923000741E-2</v>
      </c>
      <c r="AE12" s="176">
        <v>1.9535598213977037</v>
      </c>
      <c r="AF12" s="179">
        <v>5452751813</v>
      </c>
      <c r="AG12" s="177">
        <v>5.766939047707012E-2</v>
      </c>
      <c r="AH12" s="181">
        <v>1.359606771726066</v>
      </c>
      <c r="AI12" s="179">
        <v>1708813731</v>
      </c>
      <c r="AJ12" s="177">
        <v>6.1174002830478247E-2</v>
      </c>
      <c r="AK12" s="174">
        <v>0.14231313253644193</v>
      </c>
      <c r="AL12" s="181">
        <v>0.38812244249908001</v>
      </c>
      <c r="AM12" s="184">
        <v>1744338644</v>
      </c>
      <c r="AN12" s="177">
        <v>6.0247465028543404E-2</v>
      </c>
      <c r="AO12" s="174">
        <v>2.0789224919916097E-2</v>
      </c>
      <c r="AP12" s="181">
        <v>0.36936943774533798</v>
      </c>
      <c r="AQ12" s="179">
        <v>1589663667</v>
      </c>
      <c r="AR12" s="177">
        <v>4.9013831413185681E-2</v>
      </c>
      <c r="AS12" s="174">
        <v>-8.8672562252768622E-2</v>
      </c>
      <c r="AT12" s="181">
        <v>9.4827539285118848E-2</v>
      </c>
      <c r="AU12" s="180">
        <v>1765416249</v>
      </c>
      <c r="AV12" s="177">
        <v>4.7319797271559966E-2</v>
      </c>
      <c r="AW12" s="174">
        <v>0.1105596017877661</v>
      </c>
      <c r="AX12" s="176">
        <v>0.18015096030728533</v>
      </c>
      <c r="AY12" s="179">
        <v>6808232291</v>
      </c>
      <c r="AZ12" s="177">
        <v>5.3765705855802384E-2</v>
      </c>
      <c r="BA12" s="181">
        <v>0.24858649806293687</v>
      </c>
      <c r="BB12" s="179">
        <v>1726148396</v>
      </c>
      <c r="BC12" s="177">
        <v>4.5303972884899055E-2</v>
      </c>
      <c r="BD12" s="174">
        <v>-2.224282971352667E-2</v>
      </c>
      <c r="BE12" s="181">
        <v>1.0144268322244656E-2</v>
      </c>
      <c r="BF12" s="184">
        <v>2080653491</v>
      </c>
      <c r="BG12" s="177">
        <v>5.4608207241954046E-2</v>
      </c>
      <c r="BH12" s="174">
        <v>0.2053734753173562</v>
      </c>
      <c r="BI12" s="181">
        <v>0.19280364403828457</v>
      </c>
      <c r="BJ12" s="179">
        <v>923707796</v>
      </c>
      <c r="BK12" s="177">
        <v>2.0611629155120124E-2</v>
      </c>
      <c r="BL12" s="174">
        <v>-0.55604919320032997</v>
      </c>
      <c r="BM12" s="181">
        <v>-0.41892878652550847</v>
      </c>
      <c r="BN12" s="180">
        <v>1063725178</v>
      </c>
      <c r="BO12" s="177">
        <v>2.4534781792683237E-2</v>
      </c>
      <c r="BP12" s="174">
        <v>0.15158189917453074</v>
      </c>
      <c r="BQ12" s="176">
        <v>-0.39746494425746048</v>
      </c>
      <c r="BR12" s="179">
        <v>5794234861</v>
      </c>
      <c r="BS12" s="177">
        <v>3.451650615106594E-2</v>
      </c>
      <c r="BT12" s="181">
        <v>-0.14893696141073687</v>
      </c>
      <c r="BU12" s="179">
        <v>1200070900</v>
      </c>
      <c r="BV12" s="177">
        <v>2.9180427611076802E-2</v>
      </c>
      <c r="BW12" s="174">
        <v>0.12817758272522528</v>
      </c>
      <c r="BX12" s="181">
        <v>-0.30476956513071429</v>
      </c>
      <c r="BY12" s="184">
        <v>1868842603</v>
      </c>
      <c r="BZ12" s="177">
        <v>4.1467937268071485E-2</v>
      </c>
      <c r="CA12" s="174">
        <v>0.55727682672748757</v>
      </c>
      <c r="CB12" s="181">
        <v>-0.10180017427995655</v>
      </c>
      <c r="CC12" s="179">
        <v>1195044121</v>
      </c>
      <c r="CD12" s="177">
        <v>2.3865997331321307E-2</v>
      </c>
      <c r="CE12" s="174">
        <v>-0.360543194444717</v>
      </c>
      <c r="CF12" s="181">
        <v>0.29374692535343722</v>
      </c>
      <c r="CG12" s="180">
        <v>1233505536</v>
      </c>
      <c r="CH12" s="177">
        <v>2.0456030452118617E-2</v>
      </c>
      <c r="CI12" s="174">
        <v>3.2184096238903635E-2</v>
      </c>
      <c r="CJ12" s="176">
        <v>0.15960923132346877</v>
      </c>
      <c r="CK12" s="179">
        <v>5497463160</v>
      </c>
      <c r="CL12" s="177">
        <v>2.7967450093234938E-2</v>
      </c>
      <c r="CM12" s="181">
        <v>-5.1218445251075218E-2</v>
      </c>
      <c r="CN12" s="180">
        <v>1160478919</v>
      </c>
      <c r="CO12" s="177">
        <v>1.9057230533531439E-2</v>
      </c>
      <c r="CP12" s="174">
        <v>-5.9202504462857908E-2</v>
      </c>
      <c r="CQ12" s="176">
        <v>-3.2991368259991938E-2</v>
      </c>
      <c r="CR12" s="180">
        <v>1156492397</v>
      </c>
      <c r="CS12" s="177">
        <v>1.7805861673310417E-2</v>
      </c>
      <c r="CT12" s="174">
        <v>-3.4352386197892271E-3</v>
      </c>
      <c r="CU12" s="176">
        <v>-0.38117185730702219</v>
      </c>
      <c r="CV12" s="180">
        <v>1247684467</v>
      </c>
      <c r="CW12" s="177">
        <v>1.7560087933471059E-2</v>
      </c>
      <c r="CX12" s="174">
        <v>7.8852286652775883E-2</v>
      </c>
      <c r="CY12" s="176">
        <v>4.4048872401423189E-2</v>
      </c>
      <c r="CZ12" s="179">
        <v>1556700612</v>
      </c>
      <c r="DA12" s="177">
        <v>2.0646452452312232E-2</v>
      </c>
      <c r="DB12" s="174">
        <v>0.24767170961342111</v>
      </c>
      <c r="DC12" s="176">
        <v>0.26201347830837785</v>
      </c>
      <c r="DD12" s="178">
        <v>5121356395</v>
      </c>
      <c r="DE12" s="177">
        <v>1.8808133465427285E-2</v>
      </c>
      <c r="DF12" s="400">
        <v>-6.8414603982539512E-2</v>
      </c>
      <c r="DG12" s="180">
        <v>1352081886</v>
      </c>
      <c r="DH12" s="175">
        <v>1.7956400883002693E-2</v>
      </c>
      <c r="DI12" s="174">
        <v>-0.13144385273743309</v>
      </c>
      <c r="DJ12" s="176">
        <v>0.16510680535679767</v>
      </c>
      <c r="DK12" s="401">
        <v>924350448</v>
      </c>
      <c r="DL12" s="175">
        <v>1.1858134102890733E-2</v>
      </c>
      <c r="DM12" s="174">
        <v>-0.31635024655599886</v>
      </c>
      <c r="DN12" s="176">
        <v>-0.20072933432350093</v>
      </c>
      <c r="DO12" s="401">
        <v>1162932898</v>
      </c>
      <c r="DP12" s="175">
        <v>1.4209547244097849E-2</v>
      </c>
      <c r="DQ12" s="174">
        <v>0.2581082213095871</v>
      </c>
      <c r="DR12" s="400">
        <v>-6.7927085125761955E-2</v>
      </c>
      <c r="DS12" s="401">
        <v>1772370363</v>
      </c>
      <c r="DT12" s="175">
        <v>2.2186095368269723E-2</v>
      </c>
      <c r="DU12" s="174">
        <v>0.52405213236989368</v>
      </c>
      <c r="DV12" s="176">
        <v>0.13854285746243411</v>
      </c>
      <c r="DW12" s="401">
        <v>5211735595</v>
      </c>
      <c r="DX12" s="175">
        <v>1.6546400970516541E-2</v>
      </c>
      <c r="DY12" s="176">
        <v>1.7647512305184909E-2</v>
      </c>
      <c r="DZ12" s="401">
        <v>1292742268</v>
      </c>
      <c r="EA12" s="175">
        <v>1.7780694045503538E-2</v>
      </c>
      <c r="EB12" s="195">
        <v>-0.27061392190521527</v>
      </c>
      <c r="EC12" s="197">
        <v>-4.388759187918001E-2</v>
      </c>
      <c r="ED12" s="401">
        <v>1872833973</v>
      </c>
      <c r="EE12" s="175">
        <v>2.1609494579441925E-2</v>
      </c>
      <c r="EF12" s="195">
        <v>0.44872958776033456</v>
      </c>
      <c r="EG12" s="197">
        <v>1.0261081465933364</v>
      </c>
      <c r="EH12" s="401">
        <v>1573476247</v>
      </c>
      <c r="EI12" s="175">
        <v>1.7904713044888467E-2</v>
      </c>
      <c r="EJ12" s="195">
        <v>-0.15984210576897728</v>
      </c>
      <c r="EK12" s="573">
        <v>0.35302410801693562</v>
      </c>
      <c r="EL12" s="511">
        <v>1799854015</v>
      </c>
      <c r="EM12" s="175">
        <v>1.7932960399301846E-2</v>
      </c>
      <c r="EN12" s="195">
        <v>0.14387110605044939</v>
      </c>
      <c r="EO12" s="197">
        <v>1.550672058941438E-2</v>
      </c>
      <c r="EP12" s="401">
        <v>6538906503</v>
      </c>
      <c r="EQ12" s="175">
        <v>1.8810595416755178E-2</v>
      </c>
      <c r="ER12" s="756">
        <v>0.25465046793111545</v>
      </c>
      <c r="ET12" s="4"/>
    </row>
    <row r="13" spans="1:150" s="60" customFormat="1" ht="20.100000000000001" customHeight="1">
      <c r="A13" s="73"/>
      <c r="B13" s="183" t="s">
        <v>148</v>
      </c>
      <c r="C13" s="179">
        <v>337338620</v>
      </c>
      <c r="D13" s="182">
        <v>1.8397980925999095E-2</v>
      </c>
      <c r="E13" s="180">
        <v>752636414</v>
      </c>
      <c r="F13" s="177">
        <v>3.7966142228181295E-2</v>
      </c>
      <c r="G13" s="176">
        <v>1.2311006489562328</v>
      </c>
      <c r="H13" s="179">
        <v>705601522</v>
      </c>
      <c r="I13" s="177">
        <v>0.56291262778791129</v>
      </c>
      <c r="J13" s="181">
        <v>-6.249351097700144E-2</v>
      </c>
      <c r="K13" s="180">
        <v>259827922</v>
      </c>
      <c r="L13" s="177">
        <v>1.2146527392975139E-2</v>
      </c>
      <c r="M13" s="176">
        <v>-0.63176394338899966</v>
      </c>
      <c r="N13" s="179">
        <v>2055404478</v>
      </c>
      <c r="O13" s="182">
        <v>2.5747174813163597E-2</v>
      </c>
      <c r="P13" s="179">
        <v>1119929159</v>
      </c>
      <c r="Q13" s="177">
        <v>5.212734382663186E-2</v>
      </c>
      <c r="R13" s="174">
        <v>3.310272546458652</v>
      </c>
      <c r="S13" s="181">
        <v>2.3198960706011071</v>
      </c>
      <c r="T13" s="179">
        <v>567558982</v>
      </c>
      <c r="U13" s="177">
        <v>2.5172507307733995E-2</v>
      </c>
      <c r="V13" s="174">
        <v>-0.49321885456863973</v>
      </c>
      <c r="W13" s="181">
        <v>-0.24590549773745068</v>
      </c>
      <c r="X13" s="179">
        <v>1436020081</v>
      </c>
      <c r="Y13" s="177">
        <v>5.7996423176192025E-2</v>
      </c>
      <c r="Z13" s="174">
        <v>1.5301688926491168</v>
      </c>
      <c r="AA13" s="181">
        <v>1.0351714618325327</v>
      </c>
      <c r="AB13" s="180">
        <v>1017384285</v>
      </c>
      <c r="AC13" s="177">
        <v>3.9494479252776681E-2</v>
      </c>
      <c r="AD13" s="174">
        <v>-0.29152502916844658</v>
      </c>
      <c r="AE13" s="176">
        <v>2.9156079807311857</v>
      </c>
      <c r="AF13" s="179">
        <v>4140892507</v>
      </c>
      <c r="AG13" s="177">
        <v>4.3794904866277434E-2</v>
      </c>
      <c r="AH13" s="181">
        <v>1.0146363167551686</v>
      </c>
      <c r="AI13" s="179">
        <v>1446986587</v>
      </c>
      <c r="AJ13" s="177">
        <v>5.1800825311136299E-2</v>
      </c>
      <c r="AK13" s="174">
        <v>0.42226158624024746</v>
      </c>
      <c r="AL13" s="181">
        <v>0.29203403212756246</v>
      </c>
      <c r="AM13" s="179">
        <v>1925861401</v>
      </c>
      <c r="AN13" s="177">
        <v>6.6517053787503611E-2</v>
      </c>
      <c r="AO13" s="174">
        <v>0.3309462702020195</v>
      </c>
      <c r="AP13" s="181">
        <v>2.3932357025053652</v>
      </c>
      <c r="AQ13" s="179">
        <v>1650097610</v>
      </c>
      <c r="AR13" s="177">
        <v>5.0877180972797947E-2</v>
      </c>
      <c r="AS13" s="174">
        <v>-0.14318984266303389</v>
      </c>
      <c r="AT13" s="181">
        <v>0.14907697450228066</v>
      </c>
      <c r="AU13" s="180">
        <v>3256156765</v>
      </c>
      <c r="AV13" s="177">
        <v>8.7277251521558033E-2</v>
      </c>
      <c r="AW13" s="174">
        <v>0.97331160609341161</v>
      </c>
      <c r="AX13" s="176">
        <v>2.2005180471212018</v>
      </c>
      <c r="AY13" s="179">
        <v>8279102363</v>
      </c>
      <c r="AZ13" s="177">
        <v>6.5381403479368508E-2</v>
      </c>
      <c r="BA13" s="181">
        <v>0.99935215632971275</v>
      </c>
      <c r="BB13" s="179">
        <v>1422818505</v>
      </c>
      <c r="BC13" s="177">
        <v>3.734286757733233E-2</v>
      </c>
      <c r="BD13" s="174">
        <v>-0.56303746788432041</v>
      </c>
      <c r="BE13" s="181">
        <v>-1.6702353855336739E-2</v>
      </c>
      <c r="BF13" s="179">
        <v>2948269675</v>
      </c>
      <c r="BG13" s="177">
        <v>7.7379401286174321E-2</v>
      </c>
      <c r="BH13" s="174">
        <v>1.0721333498540631</v>
      </c>
      <c r="BI13" s="181">
        <v>0.53088362094443364</v>
      </c>
      <c r="BJ13" s="179">
        <v>2828046805</v>
      </c>
      <c r="BK13" s="177">
        <v>6.3105077417774991E-2</v>
      </c>
      <c r="BL13" s="174">
        <v>-4.0777433292292026E-2</v>
      </c>
      <c r="BM13" s="181">
        <v>0.71386637242629547</v>
      </c>
      <c r="BN13" s="180">
        <v>2126221203</v>
      </c>
      <c r="BO13" s="177">
        <v>4.9041213216992639E-2</v>
      </c>
      <c r="BP13" s="174">
        <v>-0.24816619044605948</v>
      </c>
      <c r="BQ13" s="176">
        <v>-0.34701509894902127</v>
      </c>
      <c r="BR13" s="179">
        <v>9325356188</v>
      </c>
      <c r="BS13" s="177">
        <v>5.5551547692775309E-2</v>
      </c>
      <c r="BT13" s="181">
        <v>0.12637285772377882</v>
      </c>
      <c r="BU13" s="179">
        <v>1269739928</v>
      </c>
      <c r="BV13" s="177">
        <v>3.08744708782605E-2</v>
      </c>
      <c r="BW13" s="174">
        <v>-0.4028185185019999</v>
      </c>
      <c r="BX13" s="181">
        <v>-0.10758826685347335</v>
      </c>
      <c r="BY13" s="179">
        <v>1658383040</v>
      </c>
      <c r="BZ13" s="177">
        <v>3.6798028768586288E-2</v>
      </c>
      <c r="CA13" s="174">
        <v>0.30608087800480666</v>
      </c>
      <c r="CB13" s="181">
        <v>-0.43750632648622961</v>
      </c>
      <c r="CC13" s="179">
        <v>2351816276</v>
      </c>
      <c r="CD13" s="177">
        <v>4.6967672557400086E-2</v>
      </c>
      <c r="CE13" s="174">
        <v>0.41813816185674452</v>
      </c>
      <c r="CF13" s="181">
        <v>-0.16839556126087524</v>
      </c>
      <c r="CG13" s="180">
        <v>3685112268</v>
      </c>
      <c r="CH13" s="177">
        <v>6.1112631093764219E-2</v>
      </c>
      <c r="CI13" s="174">
        <v>0.56692183212018898</v>
      </c>
      <c r="CJ13" s="176">
        <v>0.73317445183994812</v>
      </c>
      <c r="CK13" s="179">
        <v>8965051512</v>
      </c>
      <c r="CL13" s="177">
        <v>4.5608242101460562E-2</v>
      </c>
      <c r="CM13" s="181">
        <v>-3.8637095327645032E-2</v>
      </c>
      <c r="CN13" s="180">
        <v>2091874884</v>
      </c>
      <c r="CO13" s="177">
        <v>3.4352491250806028E-2</v>
      </c>
      <c r="CP13" s="174">
        <v>-0.43234432715524529</v>
      </c>
      <c r="CQ13" s="176">
        <v>0.64748295132765166</v>
      </c>
      <c r="CR13" s="180">
        <v>3550044775</v>
      </c>
      <c r="CS13" s="177">
        <v>5.465803870538407E-2</v>
      </c>
      <c r="CT13" s="174">
        <v>0.69706362562743029</v>
      </c>
      <c r="CU13" s="176">
        <v>1.140666353534344</v>
      </c>
      <c r="CV13" s="180">
        <v>3450416988</v>
      </c>
      <c r="CW13" s="177">
        <v>4.8561657469462068E-2</v>
      </c>
      <c r="CX13" s="174">
        <v>-2.8063811392350702E-2</v>
      </c>
      <c r="CY13" s="176">
        <v>0.46712862871606387</v>
      </c>
      <c r="CZ13" s="179">
        <v>2518883336</v>
      </c>
      <c r="DA13" s="177">
        <v>3.3407840036004055E-2</v>
      </c>
      <c r="DB13" s="174">
        <v>-0.26997712312445876</v>
      </c>
      <c r="DC13" s="176">
        <v>-0.31647039416602107</v>
      </c>
      <c r="DD13" s="178">
        <v>11611219983</v>
      </c>
      <c r="DE13" s="177">
        <v>4.2642096798791593E-2</v>
      </c>
      <c r="DF13" s="400">
        <v>0.29516489308042693</v>
      </c>
      <c r="DG13" s="180">
        <v>2622956516</v>
      </c>
      <c r="DH13" s="175">
        <v>3.4834324154225133E-2</v>
      </c>
      <c r="DI13" s="174">
        <v>4.1317189451603786E-2</v>
      </c>
      <c r="DJ13" s="176">
        <v>0.25387829648037408</v>
      </c>
      <c r="DK13" s="401">
        <v>2976474648</v>
      </c>
      <c r="DL13" s="175">
        <v>3.8184041135271338E-2</v>
      </c>
      <c r="DM13" s="174">
        <v>0.13477849512317275</v>
      </c>
      <c r="DN13" s="176">
        <v>-0.16156701206677038</v>
      </c>
      <c r="DO13" s="401">
        <v>3933488830</v>
      </c>
      <c r="DP13" s="175">
        <v>4.8062184378944425E-2</v>
      </c>
      <c r="DQ13" s="174">
        <v>0.32152606528768923</v>
      </c>
      <c r="DR13" s="400">
        <v>0.14000390204431712</v>
      </c>
      <c r="DS13" s="401">
        <v>4068095352</v>
      </c>
      <c r="DT13" s="175">
        <v>5.0923414953698808E-2</v>
      </c>
      <c r="DU13" s="174">
        <v>3.4220644272173972E-2</v>
      </c>
      <c r="DV13" s="176">
        <v>0.61503920958092362</v>
      </c>
      <c r="DW13" s="401">
        <v>13601015346</v>
      </c>
      <c r="DX13" s="175">
        <v>4.3180980581012149E-2</v>
      </c>
      <c r="DY13" s="176">
        <v>0.17136832872973407</v>
      </c>
      <c r="DZ13" s="401">
        <v>2949668489</v>
      </c>
      <c r="EA13" s="175">
        <v>4.0570463453409505E-2</v>
      </c>
      <c r="EB13" s="195">
        <v>-0.27492641303261178</v>
      </c>
      <c r="EC13" s="197">
        <v>0.1245586691990741</v>
      </c>
      <c r="ED13" s="401">
        <v>6792399390</v>
      </c>
      <c r="EE13" s="175">
        <v>7.8373374210256086E-2</v>
      </c>
      <c r="EF13" s="195">
        <v>1.3027670449511319</v>
      </c>
      <c r="EG13" s="197">
        <v>1.2820283030342812</v>
      </c>
      <c r="EH13" s="401">
        <v>6614416986</v>
      </c>
      <c r="EI13" s="175">
        <v>7.5265984039710812E-2</v>
      </c>
      <c r="EJ13" s="195">
        <v>-2.6203171188966312E-2</v>
      </c>
      <c r="EK13" s="573">
        <v>0.68156495972558795</v>
      </c>
      <c r="EL13" s="511">
        <v>3297774324</v>
      </c>
      <c r="EM13" s="175">
        <v>3.2857585040376967E-2</v>
      </c>
      <c r="EN13" s="195">
        <v>-0.50142630393880039</v>
      </c>
      <c r="EO13" s="197">
        <v>-0.18935667956290325</v>
      </c>
      <c r="EP13" s="401">
        <v>19654259189</v>
      </c>
      <c r="EQ13" s="175">
        <v>5.6539777354317942E-2</v>
      </c>
      <c r="ER13" s="756">
        <v>0.44505823197826433</v>
      </c>
      <c r="ET13" s="4"/>
    </row>
    <row r="14" spans="1:150" s="60" customFormat="1" ht="20.100000000000001" customHeight="1">
      <c r="A14" s="63"/>
      <c r="B14" s="183" t="s">
        <v>147</v>
      </c>
      <c r="C14" s="179">
        <v>689085131</v>
      </c>
      <c r="D14" s="182">
        <v>3.7581748263888638E-2</v>
      </c>
      <c r="E14" s="180">
        <v>703977388</v>
      </c>
      <c r="F14" s="177">
        <v>3.5511576560832689E-2</v>
      </c>
      <c r="G14" s="176">
        <v>2.1611635964903734E-2</v>
      </c>
      <c r="H14" s="179">
        <v>670921680</v>
      </c>
      <c r="I14" s="177">
        <v>1.2946426915721654</v>
      </c>
      <c r="J14" s="181">
        <v>-4.6955638864923314E-2</v>
      </c>
      <c r="K14" s="180">
        <v>654911377</v>
      </c>
      <c r="L14" s="177">
        <v>3.0616028175376658E-2</v>
      </c>
      <c r="M14" s="176">
        <v>-2.3863147483920925E-2</v>
      </c>
      <c r="N14" s="179">
        <v>2718895576</v>
      </c>
      <c r="O14" s="182">
        <v>3.4058444672712795E-2</v>
      </c>
      <c r="P14" s="179">
        <v>666935440</v>
      </c>
      <c r="Q14" s="177">
        <v>3.1042653646136561E-2</v>
      </c>
      <c r="R14" s="174">
        <v>1.8359832218947693E-2</v>
      </c>
      <c r="S14" s="181">
        <v>-3.2143620582635965E-2</v>
      </c>
      <c r="T14" s="179">
        <v>712416331</v>
      </c>
      <c r="U14" s="177">
        <v>3.1597253971828679E-2</v>
      </c>
      <c r="V14" s="174">
        <v>6.8193843470066615E-2</v>
      </c>
      <c r="W14" s="181">
        <v>1.1987519974150079E-2</v>
      </c>
      <c r="X14" s="179">
        <v>729301324</v>
      </c>
      <c r="Y14" s="177">
        <v>2.9454231712558572E-2</v>
      </c>
      <c r="Z14" s="174">
        <v>2.370101900429343E-2</v>
      </c>
      <c r="AA14" s="181">
        <v>8.7014096786975192E-2</v>
      </c>
      <c r="AB14" s="180">
        <v>729260369</v>
      </c>
      <c r="AC14" s="177">
        <v>2.8309616079181688E-2</v>
      </c>
      <c r="AD14" s="174">
        <v>-5.6156486560827906E-5</v>
      </c>
      <c r="AE14" s="176">
        <v>0.11352527167962147</v>
      </c>
      <c r="AF14" s="179">
        <v>2837913464</v>
      </c>
      <c r="AG14" s="177">
        <v>3.0014338687736397E-2</v>
      </c>
      <c r="AH14" s="181">
        <v>4.3774350530628836E-2</v>
      </c>
      <c r="AI14" s="179">
        <v>797956242</v>
      </c>
      <c r="AJ14" s="177">
        <v>2.8566119595808528E-2</v>
      </c>
      <c r="AK14" s="174">
        <v>9.4199377780804644E-2</v>
      </c>
      <c r="AL14" s="181">
        <v>0.1964520014111111</v>
      </c>
      <c r="AM14" s="179">
        <v>893105070</v>
      </c>
      <c r="AN14" s="177">
        <v>3.0846829345162297E-2</v>
      </c>
      <c r="AO14" s="174">
        <v>0.11924065881296785</v>
      </c>
      <c r="AP14" s="181">
        <v>0.25362801375759031</v>
      </c>
      <c r="AQ14" s="179">
        <v>997730980</v>
      </c>
      <c r="AR14" s="177">
        <v>3.0762870828972989E-2</v>
      </c>
      <c r="AS14" s="174">
        <v>0.11714848959484689</v>
      </c>
      <c r="AT14" s="181">
        <v>0.36806412818194745</v>
      </c>
      <c r="AU14" s="180">
        <v>1332434516</v>
      </c>
      <c r="AV14" s="177">
        <v>3.5714257875706867E-2</v>
      </c>
      <c r="AW14" s="174">
        <v>0.33546471214114248</v>
      </c>
      <c r="AX14" s="176">
        <v>0.82710397087271303</v>
      </c>
      <c r="AY14" s="179">
        <v>4021226808</v>
      </c>
      <c r="AZ14" s="177">
        <v>3.175627512360317E-2</v>
      </c>
      <c r="BA14" s="181">
        <v>0.41696597130630481</v>
      </c>
      <c r="BB14" s="179">
        <v>2348822505</v>
      </c>
      <c r="BC14" s="177">
        <v>6.1646490721508435E-2</v>
      </c>
      <c r="BD14" s="174">
        <v>0.7628052086576238</v>
      </c>
      <c r="BE14" s="181">
        <v>1.9435480059820123</v>
      </c>
      <c r="BF14" s="179">
        <v>2589086259</v>
      </c>
      <c r="BG14" s="177">
        <v>6.7952381119844765E-2</v>
      </c>
      <c r="BH14" s="174">
        <v>0.10229114949662831</v>
      </c>
      <c r="BI14" s="181">
        <v>1.8989716282766147</v>
      </c>
      <c r="BJ14" s="179">
        <v>2853241137</v>
      </c>
      <c r="BK14" s="177">
        <v>6.3667264107379357E-2</v>
      </c>
      <c r="BL14" s="174">
        <v>0.10202629482959996</v>
      </c>
      <c r="BM14" s="181">
        <v>1.8597299213862237</v>
      </c>
      <c r="BN14" s="180">
        <v>2926017275</v>
      </c>
      <c r="BO14" s="177">
        <v>6.748847996502591E-2</v>
      </c>
      <c r="BP14" s="174">
        <v>2.5506480001378166E-2</v>
      </c>
      <c r="BQ14" s="176">
        <v>1.1959933038840611</v>
      </c>
      <c r="BR14" s="179">
        <v>10717167176</v>
      </c>
      <c r="BS14" s="177">
        <v>6.3842625579827353E-2</v>
      </c>
      <c r="BT14" s="181">
        <v>1.6651486443586845</v>
      </c>
      <c r="BU14" s="179">
        <v>2914750785</v>
      </c>
      <c r="BV14" s="177">
        <v>7.0873874440269977E-2</v>
      </c>
      <c r="BW14" s="174">
        <v>-3.8504523183308958E-3</v>
      </c>
      <c r="BX14" s="181">
        <v>0.24094127112427338</v>
      </c>
      <c r="BY14" s="179">
        <v>3429980029</v>
      </c>
      <c r="BZ14" s="177">
        <v>7.6108173285960784E-2</v>
      </c>
      <c r="CA14" s="174">
        <v>0.17676613954492854</v>
      </c>
      <c r="CB14" s="181">
        <v>0.32478399167928224</v>
      </c>
      <c r="CC14" s="179">
        <v>3641647316</v>
      </c>
      <c r="CD14" s="177">
        <v>7.2726641299689213E-2</v>
      </c>
      <c r="CE14" s="174">
        <v>6.1710938609083082E-2</v>
      </c>
      <c r="CF14" s="181">
        <v>0.27631950513266418</v>
      </c>
      <c r="CG14" s="180">
        <v>3678192870</v>
      </c>
      <c r="CH14" s="177">
        <v>6.0997882183388578E-2</v>
      </c>
      <c r="CI14" s="174">
        <v>1.0035445727935506E-2</v>
      </c>
      <c r="CJ14" s="176">
        <v>0.25706464600418327</v>
      </c>
      <c r="CK14" s="179">
        <v>13664571000</v>
      </c>
      <c r="CL14" s="177">
        <v>6.9516283486648317E-2</v>
      </c>
      <c r="CM14" s="181">
        <v>0.27501706146754978</v>
      </c>
      <c r="CN14" s="180">
        <v>3561231764</v>
      </c>
      <c r="CO14" s="177">
        <v>5.8482074597585025E-2</v>
      </c>
      <c r="CP14" s="174">
        <v>-3.1798524474873413E-2</v>
      </c>
      <c r="CQ14" s="176">
        <v>0.22179631353971829</v>
      </c>
      <c r="CR14" s="180">
        <v>3618921545</v>
      </c>
      <c r="CS14" s="177">
        <v>5.5718495516259597E-2</v>
      </c>
      <c r="CT14" s="174">
        <v>1.6199389655898955E-2</v>
      </c>
      <c r="CU14" s="176">
        <v>5.5085310818875355E-2</v>
      </c>
      <c r="CV14" s="180">
        <v>3768888154</v>
      </c>
      <c r="CW14" s="177">
        <v>5.304386577384345E-2</v>
      </c>
      <c r="CX14" s="174">
        <v>4.1439585560288705E-2</v>
      </c>
      <c r="CY14" s="176">
        <v>3.4940461543585766E-2</v>
      </c>
      <c r="CZ14" s="179">
        <v>3782705180</v>
      </c>
      <c r="DA14" s="177">
        <v>5.0169854137620901E-2</v>
      </c>
      <c r="DB14" s="174">
        <v>3.6660748304073731E-3</v>
      </c>
      <c r="DC14" s="176">
        <v>2.8414037461825581E-2</v>
      </c>
      <c r="DD14" s="178">
        <v>14731746643</v>
      </c>
      <c r="DE14" s="177">
        <v>5.4102201774302486E-2</v>
      </c>
      <c r="DF14" s="400">
        <v>7.8097998319888617E-2</v>
      </c>
      <c r="DG14" s="180">
        <v>3876593726</v>
      </c>
      <c r="DH14" s="175">
        <v>5.1483324882431791E-2</v>
      </c>
      <c r="DI14" s="174">
        <v>2.4820476757324128E-2</v>
      </c>
      <c r="DJ14" s="176">
        <v>8.8554180940412452E-2</v>
      </c>
      <c r="DK14" s="401">
        <v>4221215549</v>
      </c>
      <c r="DL14" s="175">
        <v>5.4152340344026668E-2</v>
      </c>
      <c r="DM14" s="174">
        <v>8.8898101621701864E-2</v>
      </c>
      <c r="DN14" s="176">
        <v>0.16642914097768879</v>
      </c>
      <c r="DO14" s="401">
        <v>4239535367</v>
      </c>
      <c r="DP14" s="175">
        <v>5.1801680212171811E-2</v>
      </c>
      <c r="DQ14" s="174">
        <v>4.3399390027216711E-3</v>
      </c>
      <c r="DR14" s="400">
        <v>0.12487693817618117</v>
      </c>
      <c r="DS14" s="401">
        <v>4622149915</v>
      </c>
      <c r="DT14" s="175">
        <v>5.7858933415616917E-2</v>
      </c>
      <c r="DU14" s="174">
        <v>9.0249169986461819E-2</v>
      </c>
      <c r="DV14" s="176">
        <v>0.22191651081832386</v>
      </c>
      <c r="DW14" s="401">
        <v>16959494557</v>
      </c>
      <c r="DX14" s="175">
        <v>5.3843598179967693E-2</v>
      </c>
      <c r="DY14" s="176">
        <v>0.15122089511758929</v>
      </c>
      <c r="DZ14" s="401">
        <v>4736469279</v>
      </c>
      <c r="EA14" s="175">
        <v>6.5146559519647221E-2</v>
      </c>
      <c r="EB14" s="195">
        <v>2.4732941618575754E-2</v>
      </c>
      <c r="EC14" s="197">
        <v>0.22181214070303112</v>
      </c>
      <c r="ED14" s="401">
        <v>4764823336</v>
      </c>
      <c r="EE14" s="175">
        <v>5.4978404672121138E-2</v>
      </c>
      <c r="EF14" s="195">
        <v>5.9863276482574612E-3</v>
      </c>
      <c r="EG14" s="197">
        <v>0.12877991675378442</v>
      </c>
      <c r="EH14" s="401">
        <v>5121070862</v>
      </c>
      <c r="EI14" s="175">
        <v>5.8273078123339241E-2</v>
      </c>
      <c r="EJ14" s="195">
        <v>7.4766156240970938E-2</v>
      </c>
      <c r="EK14" s="573">
        <v>0.20793210073484913</v>
      </c>
      <c r="EL14" s="511">
        <v>5465856699</v>
      </c>
      <c r="EM14" s="175">
        <v>5.4459412215954475E-2</v>
      </c>
      <c r="EN14" s="195">
        <v>6.7326902183373782E-2</v>
      </c>
      <c r="EO14" s="197">
        <v>0.18253557316736235</v>
      </c>
      <c r="EP14" s="401">
        <v>20088220176</v>
      </c>
      <c r="EQ14" s="175">
        <v>5.7788161093918378E-2</v>
      </c>
      <c r="ER14" s="756">
        <v>0.18448224435489591</v>
      </c>
      <c r="ET14" s="4"/>
    </row>
    <row r="15" spans="1:150" s="60" customFormat="1" ht="20.100000000000001" customHeight="1">
      <c r="A15" s="63"/>
      <c r="B15" s="183" t="s">
        <v>146</v>
      </c>
      <c r="C15" s="179">
        <v>502476440</v>
      </c>
      <c r="D15" s="182">
        <v>2.7404368817551719E-2</v>
      </c>
      <c r="E15" s="180">
        <v>413425492</v>
      </c>
      <c r="F15" s="177">
        <v>2.0854918441439944E-2</v>
      </c>
      <c r="G15" s="176">
        <v>-0.17722412616997527</v>
      </c>
      <c r="H15" s="179">
        <v>447332903</v>
      </c>
      <c r="I15" s="177">
        <v>0.63397383516414807</v>
      </c>
      <c r="J15" s="181">
        <v>8.2015772263989956E-2</v>
      </c>
      <c r="K15" s="180">
        <v>424483591</v>
      </c>
      <c r="L15" s="177">
        <v>1.9843908715668962E-2</v>
      </c>
      <c r="M15" s="176">
        <v>-5.1078988035002645E-2</v>
      </c>
      <c r="N15" s="179">
        <v>1787718426</v>
      </c>
      <c r="O15" s="182">
        <v>2.2393985866822497E-2</v>
      </c>
      <c r="P15" s="179">
        <v>470514080</v>
      </c>
      <c r="Q15" s="177">
        <v>2.1900179155377602E-2</v>
      </c>
      <c r="R15" s="174">
        <v>0.10843879475190361</v>
      </c>
      <c r="S15" s="181">
        <v>-6.3609668942886152E-2</v>
      </c>
      <c r="T15" s="179">
        <v>436291502</v>
      </c>
      <c r="U15" s="177">
        <v>1.9350501658340843E-2</v>
      </c>
      <c r="V15" s="174">
        <v>-7.2734439743014703E-2</v>
      </c>
      <c r="W15" s="181">
        <v>5.5308660066854316E-2</v>
      </c>
      <c r="X15" s="179">
        <v>511754553</v>
      </c>
      <c r="Y15" s="177">
        <v>2.0668188426350417E-2</v>
      </c>
      <c r="Z15" s="174">
        <v>0.17296475098430866</v>
      </c>
      <c r="AA15" s="181">
        <v>0.14401276894223897</v>
      </c>
      <c r="AB15" s="180">
        <v>527351507</v>
      </c>
      <c r="AC15" s="177">
        <v>2.0471589210887032E-2</v>
      </c>
      <c r="AD15" s="174">
        <v>3.047741130697864E-2</v>
      </c>
      <c r="AE15" s="176">
        <v>0.24233661366665171</v>
      </c>
      <c r="AF15" s="179">
        <v>1945911642</v>
      </c>
      <c r="AG15" s="177">
        <v>2.0580349549163442E-2</v>
      </c>
      <c r="AH15" s="181">
        <v>8.8488888238376306E-2</v>
      </c>
      <c r="AI15" s="179">
        <v>586595118</v>
      </c>
      <c r="AJ15" s="177">
        <v>2.0999580444544499E-2</v>
      </c>
      <c r="AK15" s="174">
        <v>0.112341787619088</v>
      </c>
      <c r="AL15" s="181">
        <v>0.24671108248237758</v>
      </c>
      <c r="AM15" s="179">
        <v>622315769</v>
      </c>
      <c r="AN15" s="177">
        <v>2.1494076083507667E-2</v>
      </c>
      <c r="AO15" s="174">
        <v>6.0894899912890169E-2</v>
      </c>
      <c r="AP15" s="181">
        <v>0.42637609521901715</v>
      </c>
      <c r="AQ15" s="179">
        <v>661284365</v>
      </c>
      <c r="AR15" s="177">
        <v>2.0389269161226634E-2</v>
      </c>
      <c r="AS15" s="174">
        <v>6.2618686430875259E-2</v>
      </c>
      <c r="AT15" s="181">
        <v>0.29219048687193605</v>
      </c>
      <c r="AU15" s="180">
        <v>681560469</v>
      </c>
      <c r="AV15" s="177">
        <v>1.8268384716441641E-2</v>
      </c>
      <c r="AW15" s="174">
        <v>3.0661701792994909E-2</v>
      </c>
      <c r="AX15" s="176">
        <v>0.2924215821004566</v>
      </c>
      <c r="AY15" s="179">
        <v>2551755721</v>
      </c>
      <c r="AZ15" s="177">
        <v>2.015162550968062E-2</v>
      </c>
      <c r="BA15" s="181">
        <v>0.31134202906423641</v>
      </c>
      <c r="BB15" s="179">
        <v>62839359</v>
      </c>
      <c r="BC15" s="177">
        <v>1.6492629618852523E-3</v>
      </c>
      <c r="BD15" s="174">
        <v>-0.90780075744093658</v>
      </c>
      <c r="BE15" s="181">
        <v>-0.89287439142989933</v>
      </c>
      <c r="BF15" s="179">
        <v>58678016</v>
      </c>
      <c r="BG15" s="177">
        <v>1.540045602083723E-3</v>
      </c>
      <c r="BH15" s="174">
        <v>-6.6221919927604608E-2</v>
      </c>
      <c r="BI15" s="181">
        <v>-0.90571022152581837</v>
      </c>
      <c r="BJ15" s="179">
        <v>52861216</v>
      </c>
      <c r="BK15" s="177">
        <v>1.1795459403924986E-3</v>
      </c>
      <c r="BL15" s="174">
        <v>-9.9130822691755632E-2</v>
      </c>
      <c r="BM15" s="181">
        <v>-0.92006280686826758</v>
      </c>
      <c r="BN15" s="180">
        <v>60587091</v>
      </c>
      <c r="BO15" s="177">
        <v>1.3974390076328929E-3</v>
      </c>
      <c r="BP15" s="174">
        <v>0.14615394015907618</v>
      </c>
      <c r="BQ15" s="176">
        <v>-0.9111053329004033</v>
      </c>
      <c r="BR15" s="179">
        <v>234965682</v>
      </c>
      <c r="BS15" s="177">
        <v>1.3997006684404061E-3</v>
      </c>
      <c r="BT15" s="181">
        <v>-0.9079199940392727</v>
      </c>
      <c r="BU15" s="179">
        <v>177427939</v>
      </c>
      <c r="BV15" s="177">
        <v>4.3142643740232767E-3</v>
      </c>
      <c r="BW15" s="174">
        <v>1.9284776025968964</v>
      </c>
      <c r="BX15" s="181">
        <v>1.8235160546433964</v>
      </c>
      <c r="BY15" s="179">
        <v>149241975</v>
      </c>
      <c r="BZ15" s="177">
        <v>3.3115452564750274E-3</v>
      </c>
      <c r="CA15" s="174">
        <v>-0.15885865641487273</v>
      </c>
      <c r="CB15" s="181">
        <v>1.5434052678263697</v>
      </c>
      <c r="CC15" s="179">
        <v>177915338</v>
      </c>
      <c r="CD15" s="177">
        <v>3.5531131506308026E-3</v>
      </c>
      <c r="CE15" s="174">
        <v>0.19212666543711981</v>
      </c>
      <c r="CF15" s="181">
        <v>2.3657064945308863</v>
      </c>
      <c r="CG15" s="180">
        <v>158973490</v>
      </c>
      <c r="CH15" s="177">
        <v>2.6363615384046193E-3</v>
      </c>
      <c r="CI15" s="174">
        <v>-0.10646551451342548</v>
      </c>
      <c r="CJ15" s="176">
        <v>1.623883856711325</v>
      </c>
      <c r="CK15" s="179">
        <v>663558742</v>
      </c>
      <c r="CL15" s="177">
        <v>3.3757472238913119E-3</v>
      </c>
      <c r="CM15" s="181">
        <v>1.824066631143181</v>
      </c>
      <c r="CN15" s="180">
        <v>184496100</v>
      </c>
      <c r="CO15" s="177">
        <v>3.0297704272536381E-3</v>
      </c>
      <c r="CP15" s="174">
        <v>0.16054632756694209</v>
      </c>
      <c r="CQ15" s="176">
        <v>3.9836798194448964E-2</v>
      </c>
      <c r="CR15" s="180">
        <v>196143076</v>
      </c>
      <c r="CS15" s="177">
        <v>3.0199044010088827E-3</v>
      </c>
      <c r="CT15" s="174">
        <v>6.3128575617587668E-2</v>
      </c>
      <c r="CU15" s="176">
        <v>0.31426213034235184</v>
      </c>
      <c r="CV15" s="180">
        <v>103749100</v>
      </c>
      <c r="CW15" s="177">
        <v>1.4601795303255003E-3</v>
      </c>
      <c r="CX15" s="174">
        <v>-0.47105397694487061</v>
      </c>
      <c r="CY15" s="176">
        <v>-0.41686253042444266</v>
      </c>
      <c r="CZ15" s="179">
        <v>87412410</v>
      </c>
      <c r="DA15" s="177">
        <v>1.1593469886854663E-3</v>
      </c>
      <c r="DB15" s="174">
        <v>-0.15746343823705455</v>
      </c>
      <c r="DC15" s="176">
        <v>-0.45014473796857579</v>
      </c>
      <c r="DD15" s="178">
        <v>571800686</v>
      </c>
      <c r="DE15" s="177">
        <v>2.0999326718231411E-3</v>
      </c>
      <c r="DF15" s="400">
        <v>-0.13828173783595488</v>
      </c>
      <c r="DG15" s="180">
        <v>99702079</v>
      </c>
      <c r="DH15" s="175">
        <v>1.3240991673138978E-3</v>
      </c>
      <c r="DI15" s="174">
        <v>0.14059409870978268</v>
      </c>
      <c r="DJ15" s="176">
        <v>-0.45959790477955897</v>
      </c>
      <c r="DK15" s="401">
        <v>102929105</v>
      </c>
      <c r="DL15" s="175">
        <v>1.3204376465889062E-3</v>
      </c>
      <c r="DM15" s="174">
        <v>3.2366687158048135E-2</v>
      </c>
      <c r="DN15" s="176">
        <v>-0.47523457315413975</v>
      </c>
      <c r="DO15" s="401">
        <v>99651275</v>
      </c>
      <c r="DP15" s="175">
        <v>1.2176106656560395E-3</v>
      </c>
      <c r="DQ15" s="174">
        <v>-3.1845511529513426E-2</v>
      </c>
      <c r="DR15" s="400">
        <v>-3.949745106222613E-2</v>
      </c>
      <c r="DS15" s="401">
        <v>65804404</v>
      </c>
      <c r="DT15" s="175">
        <v>8.2372331047387843E-4</v>
      </c>
      <c r="DU15" s="174">
        <v>-0.33965316550139479</v>
      </c>
      <c r="DV15" s="176">
        <v>-0.24719609034918499</v>
      </c>
      <c r="DW15" s="401">
        <v>368086863</v>
      </c>
      <c r="DX15" s="175">
        <v>1.1686150834322188E-3</v>
      </c>
      <c r="DY15" s="176">
        <v>-0.35626718887846875</v>
      </c>
      <c r="DZ15" s="401">
        <v>99504783</v>
      </c>
      <c r="EA15" s="175">
        <v>1.3686131771064064E-3</v>
      </c>
      <c r="EB15" s="195">
        <v>0.51212953771300773</v>
      </c>
      <c r="EC15" s="197">
        <v>-1.9788554258732827E-3</v>
      </c>
      <c r="ED15" s="401">
        <v>85464961</v>
      </c>
      <c r="EE15" s="175">
        <v>9.8612831574350964E-4</v>
      </c>
      <c r="EF15" s="195">
        <v>-0.14109695611315487</v>
      </c>
      <c r="EG15" s="197">
        <v>-0.16967158123059556</v>
      </c>
      <c r="EH15" s="401">
        <v>91260449</v>
      </c>
      <c r="EI15" s="175">
        <v>1.038460005232401E-3</v>
      </c>
      <c r="EJ15" s="195">
        <v>6.7811275313166108E-2</v>
      </c>
      <c r="EK15" s="573">
        <v>-8.4201893051544019E-2</v>
      </c>
      <c r="EL15" s="511">
        <v>94315894</v>
      </c>
      <c r="EM15" s="175">
        <v>9.3972243194776579E-4</v>
      </c>
      <c r="EN15" s="195">
        <v>3.3480494929408078E-2</v>
      </c>
      <c r="EO15" s="197">
        <v>0.43327631992533511</v>
      </c>
      <c r="EP15" s="401">
        <v>370546087</v>
      </c>
      <c r="EQ15" s="175">
        <v>1.0659569031337111E-3</v>
      </c>
      <c r="ER15" s="756">
        <v>6.681096901847372E-3</v>
      </c>
      <c r="ET15" s="4"/>
    </row>
    <row r="16" spans="1:150" s="60" customFormat="1" ht="20.100000000000001" customHeight="1">
      <c r="B16" s="183" t="s">
        <v>145</v>
      </c>
      <c r="C16" s="179">
        <v>171328949</v>
      </c>
      <c r="D16" s="182">
        <v>9.3440434889235976E-3</v>
      </c>
      <c r="E16" s="180">
        <v>278211508</v>
      </c>
      <c r="F16" s="177">
        <v>1.4034157111942232E-2</v>
      </c>
      <c r="G16" s="176">
        <v>0.62384412922535348</v>
      </c>
      <c r="H16" s="179">
        <v>618958526</v>
      </c>
      <c r="I16" s="177">
        <v>1.3836642058945527</v>
      </c>
      <c r="J16" s="181">
        <v>1.2247768629326434</v>
      </c>
      <c r="K16" s="180">
        <v>686657145</v>
      </c>
      <c r="L16" s="177">
        <v>3.2100090541172098E-2</v>
      </c>
      <c r="M16" s="176">
        <v>0.10937504882193028</v>
      </c>
      <c r="N16" s="179">
        <v>1755156128</v>
      </c>
      <c r="O16" s="182">
        <v>2.1986091854768911E-2</v>
      </c>
      <c r="P16" s="179">
        <v>158573673</v>
      </c>
      <c r="Q16" s="177">
        <v>7.380845750729211E-3</v>
      </c>
      <c r="R16" s="174">
        <v>-0.76906426423335328</v>
      </c>
      <c r="S16" s="181">
        <v>-7.4449041300078247E-2</v>
      </c>
      <c r="T16" s="179">
        <v>441771523</v>
      </c>
      <c r="U16" s="177">
        <v>1.9593552817857223E-2</v>
      </c>
      <c r="V16" s="174">
        <v>1.7859071095616232</v>
      </c>
      <c r="W16" s="181">
        <v>0.58789809298614637</v>
      </c>
      <c r="X16" s="179">
        <v>252993022</v>
      </c>
      <c r="Y16" s="177">
        <v>1.0217608067373299E-2</v>
      </c>
      <c r="Z16" s="174">
        <v>-0.4273215704761486</v>
      </c>
      <c r="AA16" s="181">
        <v>-0.59126013880936512</v>
      </c>
      <c r="AB16" s="180">
        <v>762444577</v>
      </c>
      <c r="AC16" s="177">
        <v>2.9597814681911066E-2</v>
      </c>
      <c r="AD16" s="174">
        <v>2.0136980497430477</v>
      </c>
      <c r="AE16" s="176">
        <v>0.11037157706995097</v>
      </c>
      <c r="AF16" s="179">
        <v>1615782795</v>
      </c>
      <c r="AG16" s="177">
        <v>1.708884103414203E-2</v>
      </c>
      <c r="AH16" s="181">
        <v>-7.9407940283247561E-2</v>
      </c>
      <c r="AI16" s="179">
        <v>278050741</v>
      </c>
      <c r="AJ16" s="177">
        <v>9.9539677779839734E-3</v>
      </c>
      <c r="AK16" s="174">
        <v>-0.63531678316337481</v>
      </c>
      <c r="AL16" s="181">
        <v>0.75344832303909615</v>
      </c>
      <c r="AM16" s="179">
        <v>219336059</v>
      </c>
      <c r="AN16" s="177">
        <v>7.5756170337421208E-3</v>
      </c>
      <c r="AO16" s="174">
        <v>-0.21116534985245733</v>
      </c>
      <c r="AP16" s="181">
        <v>-0.50350792755829121</v>
      </c>
      <c r="AQ16" s="179">
        <v>330094406</v>
      </c>
      <c r="AR16" s="177">
        <v>1.0177745080286639E-2</v>
      </c>
      <c r="AS16" s="174">
        <v>0.50497099065685314</v>
      </c>
      <c r="AT16" s="181">
        <v>0.30475695886979837</v>
      </c>
      <c r="AU16" s="180">
        <v>1452763411</v>
      </c>
      <c r="AV16" s="177">
        <v>3.8939524959623252E-2</v>
      </c>
      <c r="AW16" s="174">
        <v>3.4010543183818753</v>
      </c>
      <c r="AX16" s="176">
        <v>0.9054019856973814</v>
      </c>
      <c r="AY16" s="179">
        <v>2280244617</v>
      </c>
      <c r="AZ16" s="177">
        <v>1.80074586348891E-2</v>
      </c>
      <c r="BA16" s="181">
        <v>0.41123214336491309</v>
      </c>
      <c r="BB16" s="179">
        <v>277789626</v>
      </c>
      <c r="BC16" s="177">
        <v>7.2907831755215143E-3</v>
      </c>
      <c r="BD16" s="174">
        <v>-0.80878536457028105</v>
      </c>
      <c r="BE16" s="181">
        <v>-9.3909118551854538E-4</v>
      </c>
      <c r="BF16" s="179">
        <v>171081201</v>
      </c>
      <c r="BG16" s="177">
        <v>4.4901458699498535E-3</v>
      </c>
      <c r="BH16" s="174">
        <v>-0.38413394530435058</v>
      </c>
      <c r="BI16" s="181">
        <v>-0.22000421736400397</v>
      </c>
      <c r="BJ16" s="179">
        <v>299837886</v>
      </c>
      <c r="BK16" s="177">
        <v>6.6905869363120367E-3</v>
      </c>
      <c r="BL16" s="174">
        <v>0.75260568810245843</v>
      </c>
      <c r="BM16" s="181">
        <v>-9.1660202202881319E-2</v>
      </c>
      <c r="BN16" s="180">
        <v>2419322184</v>
      </c>
      <c r="BO16" s="177">
        <v>5.580157647696278E-2</v>
      </c>
      <c r="BP16" s="174">
        <v>7.0687674805711511</v>
      </c>
      <c r="BQ16" s="176">
        <v>0.66532428176634473</v>
      </c>
      <c r="BR16" s="179">
        <v>3168030897</v>
      </c>
      <c r="BS16" s="177">
        <v>1.887209624157267E-2</v>
      </c>
      <c r="BT16" s="181">
        <v>0.3893381759927208</v>
      </c>
      <c r="BU16" s="179">
        <v>113661128</v>
      </c>
      <c r="BV16" s="177">
        <v>2.7637369740382291E-3</v>
      </c>
      <c r="BW16" s="174">
        <v>-0.9530194329834657</v>
      </c>
      <c r="BX16" s="181">
        <v>-0.59083739145823966</v>
      </c>
      <c r="BY16" s="179">
        <v>59216827</v>
      </c>
      <c r="BZ16" s="177">
        <v>1.313968155107518E-3</v>
      </c>
      <c r="CA16" s="174">
        <v>-0.47900546086433349</v>
      </c>
      <c r="CB16" s="181">
        <v>-0.65386713061477753</v>
      </c>
      <c r="CC16" s="179">
        <v>238974370</v>
      </c>
      <c r="CD16" s="177">
        <v>4.772511388032836E-3</v>
      </c>
      <c r="CE16" s="174">
        <v>3.0355821496481061</v>
      </c>
      <c r="CF16" s="181">
        <v>-0.20298807736391258</v>
      </c>
      <c r="CG16" s="180">
        <v>794940944</v>
      </c>
      <c r="CH16" s="177">
        <v>1.3183026491175732E-2</v>
      </c>
      <c r="CI16" s="174">
        <v>2.3264694619761945</v>
      </c>
      <c r="CJ16" s="176">
        <v>-0.67141997487673188</v>
      </c>
      <c r="CK16" s="179">
        <v>1206793269</v>
      </c>
      <c r="CL16" s="177">
        <v>6.1393645653114934E-3</v>
      </c>
      <c r="CM16" s="181">
        <v>-0.61907149638509351</v>
      </c>
      <c r="CN16" s="180">
        <v>157714352</v>
      </c>
      <c r="CO16" s="177">
        <v>2.5899641219682729E-3</v>
      </c>
      <c r="CP16" s="174">
        <v>-0.80160242947556615</v>
      </c>
      <c r="CQ16" s="176">
        <v>0.38758390643457274</v>
      </c>
      <c r="CR16" s="180">
        <v>150278630</v>
      </c>
      <c r="CS16" s="177">
        <v>2.3137553737282344E-3</v>
      </c>
      <c r="CT16" s="174">
        <v>-4.7146768228169877E-2</v>
      </c>
      <c r="CU16" s="176">
        <v>1.5377690364936303</v>
      </c>
      <c r="CV16" s="180">
        <v>234553442</v>
      </c>
      <c r="CW16" s="177">
        <v>3.3011383691597274E-3</v>
      </c>
      <c r="CX16" s="174">
        <v>0.56079039315170753</v>
      </c>
      <c r="CY16" s="176">
        <v>-1.849959056278716E-2</v>
      </c>
      <c r="CZ16" s="179">
        <v>1209906409</v>
      </c>
      <c r="DA16" s="177">
        <v>1.6046936034201507E-2</v>
      </c>
      <c r="DB16" s="174">
        <v>4.1583400298171709</v>
      </c>
      <c r="DC16" s="176">
        <v>0.5220079153452184</v>
      </c>
      <c r="DD16" s="178">
        <v>1752452833</v>
      </c>
      <c r="DE16" s="177">
        <v>6.4358666401560117E-3</v>
      </c>
      <c r="DF16" s="176">
        <v>0.45215661871577773</v>
      </c>
      <c r="DG16" s="401">
        <v>142130540</v>
      </c>
      <c r="DH16" s="175">
        <v>1.887572772317763E-3</v>
      </c>
      <c r="DI16" s="174">
        <v>-0.88252765755867646</v>
      </c>
      <c r="DJ16" s="176">
        <v>-9.881036064492088E-2</v>
      </c>
      <c r="DK16" s="401">
        <v>247896840</v>
      </c>
      <c r="DL16" s="175">
        <v>3.1801726052745395E-3</v>
      </c>
      <c r="DM16" s="174">
        <v>0.74414900555503416</v>
      </c>
      <c r="DN16" s="176">
        <v>0.64958144747526636</v>
      </c>
      <c r="DO16" s="401">
        <v>219141624</v>
      </c>
      <c r="DP16" s="175">
        <v>2.6776293496654758E-3</v>
      </c>
      <c r="DQ16" s="174">
        <v>-0.11599670249931382</v>
      </c>
      <c r="DR16" s="400">
        <v>-6.5707063893779893E-2</v>
      </c>
      <c r="DS16" s="401">
        <v>1302339042</v>
      </c>
      <c r="DT16" s="175">
        <v>1.6302359140516177E-2</v>
      </c>
      <c r="DU16" s="174">
        <v>4.9429104258166854</v>
      </c>
      <c r="DV16" s="176">
        <v>7.6396514897707268E-2</v>
      </c>
      <c r="DW16" s="401">
        <v>1911508046</v>
      </c>
      <c r="DX16" s="175">
        <v>6.0687227912767094E-3</v>
      </c>
      <c r="DY16" s="176">
        <v>9.0761480140789663E-2</v>
      </c>
      <c r="DZ16" s="401">
        <v>283197760</v>
      </c>
      <c r="EA16" s="175">
        <v>3.8951714116397559E-3</v>
      </c>
      <c r="EB16" s="195">
        <v>-0.78254682470004611</v>
      </c>
      <c r="EC16" s="197">
        <v>0.99251870850557533</v>
      </c>
      <c r="ED16" s="401">
        <v>517968638</v>
      </c>
      <c r="EE16" s="175">
        <v>5.9765257553782728E-3</v>
      </c>
      <c r="EF16" s="195">
        <v>0.82899977033716654</v>
      </c>
      <c r="EG16" s="197">
        <v>1.0894523625230561</v>
      </c>
      <c r="EH16" s="401">
        <v>341582729</v>
      </c>
      <c r="EI16" s="175">
        <v>3.8868974066151901E-3</v>
      </c>
      <c r="EJ16" s="195">
        <v>-0.34053395526236474</v>
      </c>
      <c r="EK16" s="573">
        <v>0.55873048107008638</v>
      </c>
      <c r="EL16" s="511">
        <v>1147550493</v>
      </c>
      <c r="EM16" s="175">
        <v>1.1433692608213178E-2</v>
      </c>
      <c r="EN16" s="195">
        <v>2.3595097046021904</v>
      </c>
      <c r="EO16" s="197">
        <v>-0.1188542645256887</v>
      </c>
      <c r="EP16" s="401">
        <v>2290299620</v>
      </c>
      <c r="EQ16" s="175">
        <v>6.588548026371455E-3</v>
      </c>
      <c r="ER16" s="756">
        <v>0.19816373506387008</v>
      </c>
      <c r="ET16" s="4"/>
    </row>
    <row r="17" spans="1:150" s="60" customFormat="1" ht="20.100000000000001" customHeight="1" thickBot="1">
      <c r="B17" s="173" t="s">
        <v>144</v>
      </c>
      <c r="C17" s="169">
        <v>1283650416</v>
      </c>
      <c r="D17" s="172">
        <v>7.0008515091508947E-2</v>
      </c>
      <c r="E17" s="170">
        <v>1367852105</v>
      </c>
      <c r="F17" s="166">
        <v>6.9000205942131271E-2</v>
      </c>
      <c r="G17" s="165">
        <v>6.5595498548882178E-2</v>
      </c>
      <c r="H17" s="169">
        <v>1142418977</v>
      </c>
      <c r="I17" s="166">
        <v>1.8457116737414487</v>
      </c>
      <c r="J17" s="171">
        <v>-0.1648081157136502</v>
      </c>
      <c r="K17" s="170">
        <v>1212999194</v>
      </c>
      <c r="L17" s="166">
        <v>5.6705714398076756E-2</v>
      </c>
      <c r="M17" s="165">
        <v>6.1781376553586433E-2</v>
      </c>
      <c r="N17" s="169">
        <v>5006920692</v>
      </c>
      <c r="O17" s="172">
        <v>6.271955895416223E-2</v>
      </c>
      <c r="P17" s="169">
        <v>1270171639</v>
      </c>
      <c r="Q17" s="166">
        <v>5.9120412405468517E-2</v>
      </c>
      <c r="R17" s="168">
        <v>4.7133126949134643E-2</v>
      </c>
      <c r="S17" s="171">
        <v>-1.0500348717995508E-2</v>
      </c>
      <c r="T17" s="169">
        <v>1329627448</v>
      </c>
      <c r="U17" s="166">
        <v>5.8971944261017269E-2</v>
      </c>
      <c r="V17" s="168">
        <v>4.6809271420049398E-2</v>
      </c>
      <c r="W17" s="171">
        <v>-2.7945021877931752E-2</v>
      </c>
      <c r="X17" s="169">
        <v>1374464005</v>
      </c>
      <c r="Y17" s="166">
        <v>5.5510363071603674E-2</v>
      </c>
      <c r="Z17" s="168">
        <v>3.3721142766300657E-2</v>
      </c>
      <c r="AA17" s="171">
        <v>0.20311727367252932</v>
      </c>
      <c r="AB17" s="170">
        <v>1731810834</v>
      </c>
      <c r="AC17" s="166">
        <v>6.7228251961004959E-2</v>
      </c>
      <c r="AD17" s="168">
        <v>0.25998995077357445</v>
      </c>
      <c r="AE17" s="165">
        <v>0.42770979780222346</v>
      </c>
      <c r="AF17" s="169">
        <v>5706073926</v>
      </c>
      <c r="AG17" s="166">
        <v>6.0348575657705718E-2</v>
      </c>
      <c r="AH17" s="171">
        <v>0.13963736935500076</v>
      </c>
      <c r="AI17" s="169">
        <v>1448511297</v>
      </c>
      <c r="AJ17" s="166">
        <v>5.1855408565099903E-2</v>
      </c>
      <c r="AK17" s="168">
        <v>-0.16358572855538564</v>
      </c>
      <c r="AL17" s="171">
        <v>0.14040595186049498</v>
      </c>
      <c r="AM17" s="169">
        <v>1604048571</v>
      </c>
      <c r="AN17" s="166">
        <v>5.5402006094298011E-2</v>
      </c>
      <c r="AO17" s="168">
        <v>0.10737732893221612</v>
      </c>
      <c r="AP17" s="171">
        <v>0.20638948407148106</v>
      </c>
      <c r="AQ17" s="169">
        <v>1996332295</v>
      </c>
      <c r="AR17" s="166">
        <v>6.1552576550035765E-2</v>
      </c>
      <c r="AS17" s="168">
        <v>0.24455850719996683</v>
      </c>
      <c r="AT17" s="171">
        <v>0.4524442166093684</v>
      </c>
      <c r="AU17" s="170">
        <v>1948467567</v>
      </c>
      <c r="AV17" s="166">
        <v>5.2226261264376572E-2</v>
      </c>
      <c r="AW17" s="168">
        <v>-2.3976333058319834E-2</v>
      </c>
      <c r="AX17" s="165">
        <v>0.12510415615057874</v>
      </c>
      <c r="AY17" s="169">
        <v>6997359730</v>
      </c>
      <c r="AZ17" s="166">
        <v>5.525927567244588E-2</v>
      </c>
      <c r="BA17" s="171">
        <v>0.22630022336657682</v>
      </c>
      <c r="BB17" s="169">
        <v>2637835207</v>
      </c>
      <c r="BC17" s="166">
        <v>6.9231831382335032E-2</v>
      </c>
      <c r="BD17" s="168">
        <v>0.35379990494858465</v>
      </c>
      <c r="BE17" s="171">
        <v>0.82106636825214907</v>
      </c>
      <c r="BF17" s="169">
        <v>3207388443</v>
      </c>
      <c r="BG17" s="166">
        <v>8.4180154724664003E-2</v>
      </c>
      <c r="BH17" s="168">
        <v>0.21591691341770766</v>
      </c>
      <c r="BI17" s="171">
        <v>0.99955818108453032</v>
      </c>
      <c r="BJ17" s="169">
        <v>3476508974</v>
      </c>
      <c r="BK17" s="166">
        <v>7.7574871660534464E-2</v>
      </c>
      <c r="BL17" s="168">
        <v>8.3906435339113683E-2</v>
      </c>
      <c r="BM17" s="171">
        <v>0.74144804585250679</v>
      </c>
      <c r="BN17" s="170">
        <v>4116949827</v>
      </c>
      <c r="BO17" s="166">
        <v>9.4957295122772775E-2</v>
      </c>
      <c r="BP17" s="168">
        <v>0.18421953108411565</v>
      </c>
      <c r="BQ17" s="165">
        <v>1.112916784824266</v>
      </c>
      <c r="BR17" s="169">
        <v>13438682451</v>
      </c>
      <c r="BS17" s="166">
        <v>8.0054809066215274E-2</v>
      </c>
      <c r="BT17" s="171">
        <v>0.92053616929024162</v>
      </c>
      <c r="BU17" s="169">
        <v>4140322351</v>
      </c>
      <c r="BV17" s="166">
        <v>0.10067436569779237</v>
      </c>
      <c r="BW17" s="168">
        <v>5.6771456981858431E-3</v>
      </c>
      <c r="BX17" s="171">
        <v>0.56959098127618557</v>
      </c>
      <c r="BY17" s="169">
        <v>3787126840</v>
      </c>
      <c r="BZ17" s="166">
        <v>8.4032939946494675E-2</v>
      </c>
      <c r="CA17" s="168">
        <v>-8.530628319669209E-2</v>
      </c>
      <c r="CB17" s="171">
        <v>0.18075091536394863</v>
      </c>
      <c r="CC17" s="169">
        <v>3625278044</v>
      </c>
      <c r="CD17" s="166">
        <v>7.2399733702720528E-2</v>
      </c>
      <c r="CE17" s="168">
        <v>-4.2736565960911937E-2</v>
      </c>
      <c r="CF17" s="171">
        <v>4.2792661003497816E-2</v>
      </c>
      <c r="CG17" s="170">
        <v>3053077665</v>
      </c>
      <c r="CH17" s="166">
        <v>5.063118718578917E-2</v>
      </c>
      <c r="CI17" s="168">
        <v>-0.15783627408855375</v>
      </c>
      <c r="CJ17" s="165">
        <v>-0.25841271006580085</v>
      </c>
      <c r="CK17" s="169">
        <v>14605804900</v>
      </c>
      <c r="CL17" s="166">
        <v>7.4304657934674792E-2</v>
      </c>
      <c r="CM17" s="171">
        <v>8.6847981805921126E-2</v>
      </c>
      <c r="CN17" s="170">
        <v>4325551151</v>
      </c>
      <c r="CO17" s="166">
        <v>7.103362596213543E-2</v>
      </c>
      <c r="CP17" s="168">
        <v>0.41678385734743495</v>
      </c>
      <c r="CQ17" s="165">
        <v>4.4737772641123552E-2</v>
      </c>
      <c r="CR17" s="170">
        <v>2770087834</v>
      </c>
      <c r="CS17" s="166">
        <v>4.2649481244383884E-2</v>
      </c>
      <c r="CT17" s="168">
        <v>-0.35959887253683298</v>
      </c>
      <c r="CU17" s="165">
        <v>-0.26855160890254204</v>
      </c>
      <c r="CV17" s="170">
        <v>3199434652</v>
      </c>
      <c r="CW17" s="166">
        <v>4.5029296518856454E-2</v>
      </c>
      <c r="CX17" s="168">
        <v>0.15499393655688687</v>
      </c>
      <c r="CY17" s="165">
        <v>-0.11746502939403236</v>
      </c>
      <c r="CZ17" s="169">
        <v>2937221179</v>
      </c>
      <c r="DA17" s="166">
        <v>3.8956236637072754E-2</v>
      </c>
      <c r="DB17" s="168">
        <v>-8.1956189614964536E-2</v>
      </c>
      <c r="DC17" s="165">
        <v>-3.7947441471326004E-2</v>
      </c>
      <c r="DD17" s="167">
        <v>13232294816</v>
      </c>
      <c r="DE17" s="166">
        <v>4.8595478962601975E-2</v>
      </c>
      <c r="DF17" s="402">
        <v>-9.4038643772381247E-2</v>
      </c>
      <c r="DG17" s="403">
        <v>2966417121</v>
      </c>
      <c r="DH17" s="404">
        <v>3.9395672379327111E-2</v>
      </c>
      <c r="DI17" s="405">
        <v>9.939987566731423E-3</v>
      </c>
      <c r="DJ17" s="495">
        <v>-0.31421060173702708</v>
      </c>
      <c r="DK17" s="403">
        <v>2845446660</v>
      </c>
      <c r="DL17" s="404">
        <v>3.6503133795097738E-2</v>
      </c>
      <c r="DM17" s="405">
        <v>-4.0779990158369861E-2</v>
      </c>
      <c r="DN17" s="495">
        <v>2.7204489718718472E-2</v>
      </c>
      <c r="DO17" s="403">
        <v>3540118652</v>
      </c>
      <c r="DP17" s="404">
        <v>4.3255705743484772E-2</v>
      </c>
      <c r="DQ17" s="405">
        <v>0.24413460345800342</v>
      </c>
      <c r="DR17" s="556">
        <v>0.10648256240740372</v>
      </c>
      <c r="DS17" s="403">
        <v>3539258963</v>
      </c>
      <c r="DT17" s="404">
        <v>4.4303571378394462E-2</v>
      </c>
      <c r="DU17" s="405">
        <v>-2.4284186054446266E-4</v>
      </c>
      <c r="DV17" s="495">
        <v>0.204968488006398</v>
      </c>
      <c r="DW17" s="403">
        <v>12891241396</v>
      </c>
      <c r="DX17" s="404">
        <v>4.0927565348974203E-2</v>
      </c>
      <c r="DY17" s="495">
        <v>-2.5774321441781267E-2</v>
      </c>
      <c r="DZ17" s="403">
        <v>3446740276</v>
      </c>
      <c r="EA17" s="404">
        <v>4.740731065959887E-2</v>
      </c>
      <c r="EB17" s="582">
        <v>-2.6140694412928211E-2</v>
      </c>
      <c r="EC17" s="604">
        <v>0.16192030163245552</v>
      </c>
      <c r="ED17" s="403">
        <v>4003429560</v>
      </c>
      <c r="EE17" s="404">
        <v>4.6193143985645529E-2</v>
      </c>
      <c r="EF17" s="582">
        <v>0.16151181679579496</v>
      </c>
      <c r="EG17" s="604">
        <v>0.40695997443157128</v>
      </c>
      <c r="EH17" s="403">
        <v>5166486838</v>
      </c>
      <c r="EI17" s="404">
        <v>5.8789870175004408E-2</v>
      </c>
      <c r="EJ17" s="582">
        <v>0.29051523464296936</v>
      </c>
      <c r="EK17" s="740">
        <v>0.45941064294022427</v>
      </c>
      <c r="EL17" s="517">
        <v>5171762954</v>
      </c>
      <c r="EM17" s="575">
        <v>5.15291904097335E-2</v>
      </c>
      <c r="EN17" s="557">
        <v>1.0212192860328262E-3</v>
      </c>
      <c r="EO17" s="685">
        <v>0.46125587533053314</v>
      </c>
      <c r="EP17" s="686">
        <v>17788419628</v>
      </c>
      <c r="EQ17" s="575">
        <v>5.1172281569136641E-2</v>
      </c>
      <c r="ER17" s="757">
        <v>0.37988414626379874</v>
      </c>
      <c r="ET17" s="4"/>
    </row>
    <row r="18" spans="1:150" s="122" customFormat="1" ht="20.100000000000001" customHeight="1">
      <c r="CN18" s="395"/>
      <c r="DK18" s="395"/>
      <c r="DL18" s="408"/>
    </row>
    <row r="19" spans="1:150" ht="20.100000000000001" customHeight="1">
      <c r="A19" s="60"/>
      <c r="DK19" s="413"/>
    </row>
    <row r="20" spans="1:150" ht="20.100000000000001" customHeight="1">
      <c r="A20" s="60"/>
      <c r="CZ20" s="414"/>
    </row>
    <row r="21" spans="1:150" ht="20.100000000000001" customHeight="1">
      <c r="A21" s="60"/>
    </row>
    <row r="22" spans="1:150" ht="20.100000000000001" customHeight="1">
      <c r="A22" s="60"/>
    </row>
    <row r="23" spans="1:150" ht="20.100000000000001" customHeight="1">
      <c r="A23" s="60"/>
    </row>
    <row r="24" spans="1:150" ht="20.100000000000001" customHeight="1">
      <c r="A24" s="60"/>
    </row>
    <row r="25" spans="1:150" ht="20.100000000000001" customHeight="1">
      <c r="A25" s="60"/>
    </row>
  </sheetData>
  <mergeCells count="40">
    <mergeCell ref="EL3:EO3"/>
    <mergeCell ref="BR3:BT3"/>
    <mergeCell ref="BU3:BX3"/>
    <mergeCell ref="DD3:DF3"/>
    <mergeCell ref="CC3:CF3"/>
    <mergeCell ref="CN3:CQ3"/>
    <mergeCell ref="CG3:CJ3"/>
    <mergeCell ref="CK3:CM3"/>
    <mergeCell ref="CV3:CY3"/>
    <mergeCell ref="CR3:CU3"/>
    <mergeCell ref="CZ3:DC3"/>
    <mergeCell ref="AM3:AP3"/>
    <mergeCell ref="AQ3:AT3"/>
    <mergeCell ref="P3:S3"/>
    <mergeCell ref="T3:W3"/>
    <mergeCell ref="X3:AA3"/>
    <mergeCell ref="AB3:AE3"/>
    <mergeCell ref="AF3:AH3"/>
    <mergeCell ref="AI3:AL3"/>
    <mergeCell ref="C3:D3"/>
    <mergeCell ref="E3:G3"/>
    <mergeCell ref="H3:J3"/>
    <mergeCell ref="K3:M3"/>
    <mergeCell ref="N3:O3"/>
    <mergeCell ref="BJ3:BM3"/>
    <mergeCell ref="AU3:AX3"/>
    <mergeCell ref="AY3:BA3"/>
    <mergeCell ref="DS3:DV3"/>
    <mergeCell ref="EP3:ER3"/>
    <mergeCell ref="DW3:DY3"/>
    <mergeCell ref="DO3:DR3"/>
    <mergeCell ref="DG3:DJ3"/>
    <mergeCell ref="DZ3:EC3"/>
    <mergeCell ref="DK3:DN3"/>
    <mergeCell ref="BF3:BI3"/>
    <mergeCell ref="BB3:BE3"/>
    <mergeCell ref="EH3:EK3"/>
    <mergeCell ref="ED3:EG3"/>
    <mergeCell ref="BY3:CB3"/>
    <mergeCell ref="BN3:BQ3"/>
  </mergeCells>
  <phoneticPr fontId="3" type="noConversion"/>
  <pageMargins left="0.7" right="0.7" top="0.75" bottom="0.75" header="0.3" footer="0.3"/>
  <pageSetup paperSize="9" scale="2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FF712-0E7B-4F00-9433-3F4AA0B692BD}">
  <sheetPr>
    <tabColor rgb="FF8DB4E2"/>
    <pageSetUpPr fitToPage="1"/>
  </sheetPr>
  <dimension ref="A1:DF31"/>
  <sheetViews>
    <sheetView showGridLines="0" zoomScaleNormal="100" workbookViewId="0">
      <pane xSplit="1" topLeftCell="CR1" activePane="topRight" state="frozen"/>
      <selection activeCell="CE10" sqref="CE10"/>
      <selection pane="topRight" activeCell="DF12" sqref="DF12"/>
    </sheetView>
  </sheetViews>
  <sheetFormatPr defaultColWidth="8.69921875" defaultRowHeight="20.100000000000001" customHeight="1" outlineLevelRow="1" outlineLevelCol="1"/>
  <cols>
    <col min="1" max="1" width="26.59765625" style="232" customWidth="1"/>
    <col min="2" max="3" width="9.19921875" style="232" hidden="1" customWidth="1" outlineLevel="1"/>
    <col min="4" max="4" width="7.59765625" style="232" hidden="1" customWidth="1" outlineLevel="1"/>
    <col min="5" max="5" width="9.19921875" style="232" hidden="1" customWidth="1" outlineLevel="1"/>
    <col min="6" max="6" width="7.59765625" style="232" hidden="1" customWidth="1" outlineLevel="1"/>
    <col min="7" max="7" width="9.19921875" style="232" hidden="1" customWidth="1" outlineLevel="1"/>
    <col min="8" max="8" width="7.59765625" style="232" hidden="1" customWidth="1" outlineLevel="1"/>
    <col min="9" max="9" width="9.19921875" style="232" customWidth="1" collapsed="1"/>
    <col min="10" max="10" width="9.19921875" style="232" hidden="1" customWidth="1" outlineLevel="1"/>
    <col min="11" max="12" width="7.59765625" style="232" hidden="1" customWidth="1" outlineLevel="1"/>
    <col min="13" max="13" width="9.19921875" style="232" hidden="1" customWidth="1" outlineLevel="1"/>
    <col min="14" max="15" width="7.59765625" style="232" hidden="1" customWidth="1" outlineLevel="1"/>
    <col min="16" max="16" width="9.19921875" style="232" hidden="1" customWidth="1" outlineLevel="1"/>
    <col min="17" max="18" width="7.59765625" style="232" hidden="1" customWidth="1" outlineLevel="1"/>
    <col min="19" max="19" width="9.19921875" style="232" hidden="1" customWidth="1" outlineLevel="1"/>
    <col min="20" max="21" width="7.59765625" style="232" hidden="1" customWidth="1" outlineLevel="1"/>
    <col min="22" max="22" width="9.19921875" style="232" customWidth="1" collapsed="1"/>
    <col min="23" max="23" width="7.59765625" style="232" customWidth="1"/>
    <col min="24" max="24" width="9.19921875" style="232" hidden="1" customWidth="1" outlineLevel="1"/>
    <col min="25" max="26" width="7.59765625" style="232" hidden="1" customWidth="1" outlineLevel="1"/>
    <col min="27" max="27" width="9.19921875" style="232" hidden="1" customWidth="1" outlineLevel="1"/>
    <col min="28" max="29" width="7.59765625" style="232" hidden="1" customWidth="1" outlineLevel="1"/>
    <col min="30" max="30" width="9.19921875" style="232" hidden="1" customWidth="1" outlineLevel="1"/>
    <col min="31" max="32" width="7.59765625" style="232" hidden="1" customWidth="1" outlineLevel="1"/>
    <col min="33" max="33" width="9.19921875" style="232" hidden="1" customWidth="1" outlineLevel="1"/>
    <col min="34" max="35" width="7.59765625" style="232" hidden="1" customWidth="1" outlineLevel="1"/>
    <col min="36" max="36" width="9.19921875" style="232" customWidth="1" collapsed="1"/>
    <col min="37" max="37" width="7.59765625" style="232" customWidth="1"/>
    <col min="38" max="38" width="9.19921875" style="232" hidden="1" customWidth="1" outlineLevel="1"/>
    <col min="39" max="40" width="7.59765625" style="232" hidden="1" customWidth="1" outlineLevel="1"/>
    <col min="41" max="41" width="9.19921875" style="232" hidden="1" customWidth="1" outlineLevel="1"/>
    <col min="42" max="43" width="7.59765625" style="232" hidden="1" customWidth="1" outlineLevel="1"/>
    <col min="44" max="44" width="9.19921875" style="232" hidden="1" customWidth="1" outlineLevel="1"/>
    <col min="45" max="46" width="7.59765625" style="232" hidden="1" customWidth="1" outlineLevel="1"/>
    <col min="47" max="47" width="9.19921875" style="232" hidden="1" customWidth="1" outlineLevel="1"/>
    <col min="48" max="49" width="7.59765625" style="232" hidden="1" customWidth="1" outlineLevel="1"/>
    <col min="50" max="50" width="9.19921875" style="232" customWidth="1" collapsed="1"/>
    <col min="51" max="51" width="7.59765625" style="232" customWidth="1"/>
    <col min="52" max="52" width="9.19921875" style="232" hidden="1" customWidth="1" outlineLevel="1"/>
    <col min="53" max="54" width="7.59765625" style="232" hidden="1" customWidth="1" outlineLevel="1"/>
    <col min="55" max="55" width="9.19921875" style="232" hidden="1" customWidth="1" outlineLevel="1"/>
    <col min="56" max="57" width="7.59765625" style="232" hidden="1" customWidth="1" outlineLevel="1"/>
    <col min="58" max="58" width="8.69921875" style="232" hidden="1" customWidth="1" outlineLevel="1"/>
    <col min="59" max="60" width="7.59765625" style="232" hidden="1" customWidth="1" outlineLevel="1"/>
    <col min="61" max="61" width="8.69921875" style="232" hidden="1" customWidth="1" outlineLevel="1"/>
    <col min="62" max="63" width="7.59765625" style="232" hidden="1" customWidth="1" outlineLevel="1"/>
    <col min="64" max="64" width="8.69921875" style="232" collapsed="1"/>
    <col min="65" max="65" width="7.59765625" style="232" customWidth="1"/>
    <col min="66" max="66" width="8.69921875" style="232" hidden="1" customWidth="1" outlineLevel="1"/>
    <col min="67" max="68" width="7.59765625" style="232" hidden="1" customWidth="1" outlineLevel="1"/>
    <col min="69" max="69" width="8.69921875" style="232" hidden="1" customWidth="1" outlineLevel="1"/>
    <col min="70" max="71" width="7.59765625" style="232" hidden="1" customWidth="1" outlineLevel="1"/>
    <col min="72" max="72" width="8.69921875" style="232" hidden="1" customWidth="1" outlineLevel="1"/>
    <col min="73" max="74" width="7.59765625" style="232" hidden="1" customWidth="1" outlineLevel="1"/>
    <col min="75" max="75" width="8.69921875" style="232" hidden="1" customWidth="1" outlineLevel="1"/>
    <col min="76" max="77" width="7.59765625" style="232" hidden="1" customWidth="1" outlineLevel="1"/>
    <col min="78" max="78" width="8.69921875" style="232" collapsed="1"/>
    <col min="79" max="79" width="7.59765625" style="232" customWidth="1"/>
    <col min="80" max="80" width="8.69921875" style="232" customWidth="1" outlineLevel="1"/>
    <col min="81" max="82" width="7.59765625" style="232" customWidth="1" outlineLevel="1"/>
    <col min="83" max="83" width="8.69921875" style="232" customWidth="1" outlineLevel="1"/>
    <col min="84" max="85" width="7.59765625" style="232" customWidth="1" outlineLevel="1"/>
    <col min="86" max="86" width="8.5" style="232" customWidth="1" outlineLevel="1"/>
    <col min="87" max="88" width="7.59765625" style="232" customWidth="1" outlineLevel="1"/>
    <col min="89" max="89" width="8.69921875" style="232" customWidth="1" outlineLevel="1"/>
    <col min="90" max="91" width="7.59765625" style="232" customWidth="1" outlineLevel="1"/>
    <col min="92" max="92" width="9.09765625" style="232" customWidth="1"/>
    <col min="93" max="93" width="7.59765625" style="232" customWidth="1"/>
    <col min="94" max="94" width="9.8984375" style="232" customWidth="1"/>
    <col min="95" max="96" width="7.59765625" style="232" customWidth="1"/>
    <col min="97" max="97" width="10" style="232" customWidth="1"/>
    <col min="98" max="99" width="8.69921875" style="232"/>
    <col min="100" max="100" width="9.8984375" style="232" customWidth="1"/>
    <col min="101" max="105" width="8.69921875" style="232"/>
    <col min="106" max="106" width="9.296875" style="232" customWidth="1"/>
    <col min="107" max="107" width="8.69921875" style="232"/>
    <col min="108" max="108" width="13.3984375" style="232" bestFit="1" customWidth="1"/>
    <col min="109" max="16384" width="8.69921875" style="232"/>
  </cols>
  <sheetData>
    <row r="1" spans="1:110" ht="20.100000000000001" customHeight="1">
      <c r="A1" s="338" t="s">
        <v>226</v>
      </c>
      <c r="B1" s="337"/>
      <c r="C1" s="337"/>
    </row>
    <row r="2" spans="1:110" ht="20.100000000000001" customHeight="1" thickBot="1">
      <c r="AR2" s="336"/>
      <c r="AS2" s="336"/>
      <c r="AT2" s="336"/>
    </row>
    <row r="3" spans="1:110" s="332" customFormat="1" ht="20.100000000000001" customHeight="1">
      <c r="A3" s="335" t="s">
        <v>76</v>
      </c>
      <c r="B3" s="334" t="s">
        <v>225</v>
      </c>
      <c r="C3" s="835" t="s">
        <v>224</v>
      </c>
      <c r="D3" s="837"/>
      <c r="E3" s="835" t="s">
        <v>223</v>
      </c>
      <c r="F3" s="837"/>
      <c r="G3" s="835" t="s">
        <v>222</v>
      </c>
      <c r="H3" s="837"/>
      <c r="I3" s="333" t="s">
        <v>221</v>
      </c>
      <c r="J3" s="835" t="s">
        <v>220</v>
      </c>
      <c r="K3" s="836"/>
      <c r="L3" s="837"/>
      <c r="M3" s="835" t="s">
        <v>219</v>
      </c>
      <c r="N3" s="836"/>
      <c r="O3" s="837"/>
      <c r="P3" s="835" t="s">
        <v>218</v>
      </c>
      <c r="Q3" s="836"/>
      <c r="R3" s="837"/>
      <c r="S3" s="835" t="s">
        <v>217</v>
      </c>
      <c r="T3" s="836"/>
      <c r="U3" s="836"/>
      <c r="V3" s="847" t="s">
        <v>216</v>
      </c>
      <c r="W3" s="848"/>
      <c r="X3" s="836" t="s">
        <v>215</v>
      </c>
      <c r="Y3" s="836"/>
      <c r="Z3" s="837"/>
      <c r="AA3" s="835" t="s">
        <v>214</v>
      </c>
      <c r="AB3" s="836"/>
      <c r="AC3" s="837"/>
      <c r="AD3" s="835" t="s">
        <v>213</v>
      </c>
      <c r="AE3" s="836"/>
      <c r="AF3" s="837"/>
      <c r="AG3" s="835" t="s">
        <v>212</v>
      </c>
      <c r="AH3" s="836"/>
      <c r="AI3" s="837"/>
      <c r="AJ3" s="834" t="s">
        <v>211</v>
      </c>
      <c r="AK3" s="849"/>
      <c r="AL3" s="835" t="s">
        <v>210</v>
      </c>
      <c r="AM3" s="836"/>
      <c r="AN3" s="837"/>
      <c r="AO3" s="835" t="s">
        <v>209</v>
      </c>
      <c r="AP3" s="836"/>
      <c r="AQ3" s="837"/>
      <c r="AR3" s="835" t="s">
        <v>208</v>
      </c>
      <c r="AS3" s="836"/>
      <c r="AT3" s="837"/>
      <c r="AU3" s="835" t="s">
        <v>207</v>
      </c>
      <c r="AV3" s="836"/>
      <c r="AW3" s="837"/>
      <c r="AX3" s="833" t="s">
        <v>206</v>
      </c>
      <c r="AY3" s="834"/>
      <c r="AZ3" s="835" t="s">
        <v>205</v>
      </c>
      <c r="BA3" s="836"/>
      <c r="BB3" s="836"/>
      <c r="BC3" s="835" t="s">
        <v>204</v>
      </c>
      <c r="BD3" s="836"/>
      <c r="BE3" s="837"/>
      <c r="BF3" s="836" t="s">
        <v>203</v>
      </c>
      <c r="BG3" s="836"/>
      <c r="BH3" s="836"/>
      <c r="BI3" s="835" t="s">
        <v>202</v>
      </c>
      <c r="BJ3" s="836"/>
      <c r="BK3" s="837"/>
      <c r="BL3" s="833" t="s">
        <v>201</v>
      </c>
      <c r="BM3" s="834"/>
      <c r="BN3" s="835" t="s">
        <v>200</v>
      </c>
      <c r="BO3" s="836"/>
      <c r="BP3" s="837"/>
      <c r="BQ3" s="835" t="s">
        <v>199</v>
      </c>
      <c r="BR3" s="836"/>
      <c r="BS3" s="837"/>
      <c r="BT3" s="835" t="s">
        <v>198</v>
      </c>
      <c r="BU3" s="836"/>
      <c r="BV3" s="836"/>
      <c r="BW3" s="839" t="s">
        <v>197</v>
      </c>
      <c r="BX3" s="843"/>
      <c r="BY3" s="844"/>
      <c r="BZ3" s="839" t="s">
        <v>196</v>
      </c>
      <c r="CA3" s="840"/>
      <c r="CB3" s="845" t="s">
        <v>195</v>
      </c>
      <c r="CC3" s="846"/>
      <c r="CD3" s="846"/>
      <c r="CE3" s="835" t="s">
        <v>284</v>
      </c>
      <c r="CF3" s="836"/>
      <c r="CG3" s="836"/>
      <c r="CH3" s="835" t="s">
        <v>308</v>
      </c>
      <c r="CI3" s="836"/>
      <c r="CJ3" s="836"/>
      <c r="CK3" s="835" t="s">
        <v>345</v>
      </c>
      <c r="CL3" s="836"/>
      <c r="CM3" s="837"/>
      <c r="CN3" s="835" t="s">
        <v>342</v>
      </c>
      <c r="CO3" s="836"/>
      <c r="CP3" s="835" t="s">
        <v>349</v>
      </c>
      <c r="CQ3" s="836"/>
      <c r="CR3" s="836"/>
      <c r="CS3" s="835" t="s">
        <v>353</v>
      </c>
      <c r="CT3" s="836"/>
      <c r="CU3" s="836"/>
      <c r="CV3" s="835" t="s">
        <v>363</v>
      </c>
      <c r="CW3" s="836"/>
      <c r="CX3" s="838"/>
      <c r="CY3" s="841" t="s">
        <v>367</v>
      </c>
      <c r="CZ3" s="842"/>
      <c r="DA3" s="842"/>
      <c r="DB3" s="831" t="s">
        <v>368</v>
      </c>
      <c r="DC3" s="832"/>
    </row>
    <row r="4" spans="1:110" s="316" customFormat="1" ht="20.100000000000001" customHeight="1">
      <c r="A4" s="331"/>
      <c r="B4" s="330"/>
      <c r="C4" s="322"/>
      <c r="D4" s="329" t="s">
        <v>194</v>
      </c>
      <c r="E4" s="326"/>
      <c r="F4" s="329" t="s">
        <v>194</v>
      </c>
      <c r="G4" s="322"/>
      <c r="H4" s="329" t="s">
        <v>194</v>
      </c>
      <c r="I4" s="328"/>
      <c r="J4" s="322"/>
      <c r="K4" s="317" t="s">
        <v>194</v>
      </c>
      <c r="L4" s="319" t="s">
        <v>193</v>
      </c>
      <c r="M4" s="322"/>
      <c r="N4" s="317" t="s">
        <v>194</v>
      </c>
      <c r="O4" s="319" t="s">
        <v>193</v>
      </c>
      <c r="P4" s="322"/>
      <c r="Q4" s="317" t="s">
        <v>194</v>
      </c>
      <c r="R4" s="319" t="s">
        <v>193</v>
      </c>
      <c r="S4" s="322"/>
      <c r="T4" s="317" t="s">
        <v>194</v>
      </c>
      <c r="U4" s="319" t="s">
        <v>193</v>
      </c>
      <c r="V4" s="325"/>
      <c r="W4" s="327" t="s">
        <v>193</v>
      </c>
      <c r="X4" s="322"/>
      <c r="Y4" s="317" t="s">
        <v>194</v>
      </c>
      <c r="Z4" s="319" t="s">
        <v>193</v>
      </c>
      <c r="AA4" s="322"/>
      <c r="AB4" s="317" t="s">
        <v>194</v>
      </c>
      <c r="AC4" s="319" t="s">
        <v>193</v>
      </c>
      <c r="AD4" s="322"/>
      <c r="AE4" s="317" t="s">
        <v>194</v>
      </c>
      <c r="AF4" s="319" t="s">
        <v>193</v>
      </c>
      <c r="AG4" s="322"/>
      <c r="AH4" s="317" t="s">
        <v>194</v>
      </c>
      <c r="AI4" s="319" t="s">
        <v>193</v>
      </c>
      <c r="AJ4" s="325"/>
      <c r="AK4" s="327" t="s">
        <v>193</v>
      </c>
      <c r="AL4" s="322"/>
      <c r="AM4" s="317" t="s">
        <v>194</v>
      </c>
      <c r="AN4" s="319" t="s">
        <v>193</v>
      </c>
      <c r="AO4" s="322"/>
      <c r="AP4" s="317" t="s">
        <v>194</v>
      </c>
      <c r="AQ4" s="319" t="s">
        <v>193</v>
      </c>
      <c r="AR4" s="322"/>
      <c r="AS4" s="317" t="s">
        <v>194</v>
      </c>
      <c r="AT4" s="319" t="s">
        <v>193</v>
      </c>
      <c r="AU4" s="322"/>
      <c r="AV4" s="317" t="s">
        <v>194</v>
      </c>
      <c r="AW4" s="319" t="s">
        <v>193</v>
      </c>
      <c r="AX4" s="325"/>
      <c r="AY4" s="327" t="s">
        <v>193</v>
      </c>
      <c r="AZ4" s="322"/>
      <c r="BA4" s="317" t="s">
        <v>194</v>
      </c>
      <c r="BB4" s="319" t="s">
        <v>193</v>
      </c>
      <c r="BC4" s="322"/>
      <c r="BD4" s="317" t="s">
        <v>194</v>
      </c>
      <c r="BE4" s="323" t="s">
        <v>193</v>
      </c>
      <c r="BF4" s="326"/>
      <c r="BG4" s="317" t="s">
        <v>194</v>
      </c>
      <c r="BH4" s="319" t="s">
        <v>193</v>
      </c>
      <c r="BI4" s="322"/>
      <c r="BJ4" s="317" t="s">
        <v>194</v>
      </c>
      <c r="BK4" s="323" t="s">
        <v>193</v>
      </c>
      <c r="BL4" s="325"/>
      <c r="BM4" s="324" t="s">
        <v>193</v>
      </c>
      <c r="BN4" s="322"/>
      <c r="BO4" s="317" t="s">
        <v>194</v>
      </c>
      <c r="BP4" s="323" t="s">
        <v>193</v>
      </c>
      <c r="BQ4" s="322"/>
      <c r="BR4" s="317" t="s">
        <v>194</v>
      </c>
      <c r="BS4" s="323" t="s">
        <v>193</v>
      </c>
      <c r="BT4" s="322"/>
      <c r="BU4" s="317" t="s">
        <v>194</v>
      </c>
      <c r="BV4" s="319" t="s">
        <v>193</v>
      </c>
      <c r="BW4" s="320"/>
      <c r="BX4" s="317" t="s">
        <v>194</v>
      </c>
      <c r="BY4" s="321" t="s">
        <v>193</v>
      </c>
      <c r="BZ4" s="320"/>
      <c r="CA4" s="323" t="s">
        <v>193</v>
      </c>
      <c r="CB4" s="326"/>
      <c r="CC4" s="317" t="s">
        <v>194</v>
      </c>
      <c r="CD4" s="319" t="s">
        <v>193</v>
      </c>
      <c r="CE4" s="322"/>
      <c r="CF4" s="317" t="s">
        <v>194</v>
      </c>
      <c r="CG4" s="319" t="s">
        <v>193</v>
      </c>
      <c r="CH4" s="322"/>
      <c r="CI4" s="317" t="s">
        <v>194</v>
      </c>
      <c r="CJ4" s="319" t="s">
        <v>193</v>
      </c>
      <c r="CK4" s="322"/>
      <c r="CL4" s="317" t="s">
        <v>194</v>
      </c>
      <c r="CM4" s="323" t="s">
        <v>193</v>
      </c>
      <c r="CN4" s="523"/>
      <c r="CO4" s="319" t="s">
        <v>193</v>
      </c>
      <c r="CP4" s="322"/>
      <c r="CQ4" s="317" t="s">
        <v>194</v>
      </c>
      <c r="CR4" s="319" t="s">
        <v>193</v>
      </c>
      <c r="CS4" s="322"/>
      <c r="CT4" s="317" t="s">
        <v>194</v>
      </c>
      <c r="CU4" s="319" t="s">
        <v>193</v>
      </c>
      <c r="CV4" s="322"/>
      <c r="CW4" s="317" t="s">
        <v>194</v>
      </c>
      <c r="CX4" s="529" t="s">
        <v>193</v>
      </c>
      <c r="CY4" s="318"/>
      <c r="CZ4" s="317" t="s">
        <v>194</v>
      </c>
      <c r="DA4" s="319" t="s">
        <v>193</v>
      </c>
      <c r="DB4" s="322"/>
      <c r="DC4" s="529" t="s">
        <v>193</v>
      </c>
    </row>
    <row r="5" spans="1:110" s="310" customFormat="1" ht="20.100000000000001" customHeight="1">
      <c r="A5" s="315" t="s">
        <v>42</v>
      </c>
      <c r="B5" s="267">
        <v>17959286450</v>
      </c>
      <c r="C5" s="272">
        <v>19495861611</v>
      </c>
      <c r="D5" s="271">
        <v>8.5558809102908473E-2</v>
      </c>
      <c r="E5" s="266">
        <v>20442114423</v>
      </c>
      <c r="F5" s="271">
        <v>4.8536085805312768E-2</v>
      </c>
      <c r="G5" s="267">
        <v>21087223772</v>
      </c>
      <c r="H5" s="268">
        <v>3.1557858235749192E-2</v>
      </c>
      <c r="I5" s="314">
        <v>78984486256</v>
      </c>
      <c r="J5" s="267">
        <v>21409747222</v>
      </c>
      <c r="K5" s="253">
        <v>1.5294732653629461E-2</v>
      </c>
      <c r="L5" s="255">
        <v>0.19212682984963481</v>
      </c>
      <c r="M5" s="267">
        <v>22471771060</v>
      </c>
      <c r="N5" s="253">
        <v>4.9604688321994717E-2</v>
      </c>
      <c r="O5" s="255">
        <v>0.15264313567556953</v>
      </c>
      <c r="P5" s="267">
        <v>24663142500</v>
      </c>
      <c r="Q5" s="253">
        <v>9.7516632496344124E-2</v>
      </c>
      <c r="R5" s="255">
        <v>0.20648686283894402</v>
      </c>
      <c r="S5" s="270">
        <v>25458555412</v>
      </c>
      <c r="T5" s="253">
        <v>3.2251077169099585E-2</v>
      </c>
      <c r="U5" s="255">
        <v>0.20729763610724006</v>
      </c>
      <c r="V5" s="269">
        <v>94003216194</v>
      </c>
      <c r="W5" s="268">
        <v>0.19014784611400959</v>
      </c>
      <c r="X5" s="270">
        <v>27466548246</v>
      </c>
      <c r="Y5" s="253">
        <v>7.8873007580529286E-2</v>
      </c>
      <c r="Z5" s="255">
        <v>0.28289923095290992</v>
      </c>
      <c r="AA5" s="270">
        <v>28384915358</v>
      </c>
      <c r="AB5" s="253">
        <v>3.3435839981594384E-2</v>
      </c>
      <c r="AC5" s="255">
        <v>0.26313654950523513</v>
      </c>
      <c r="AD5" s="270">
        <v>30938104409</v>
      </c>
      <c r="AE5" s="253">
        <v>8.9948799170204596E-2</v>
      </c>
      <c r="AF5" s="255">
        <v>0.25442669801709172</v>
      </c>
      <c r="AG5" s="270">
        <v>33859971995</v>
      </c>
      <c r="AH5" s="253">
        <v>9.4442359731322645E-2</v>
      </c>
      <c r="AI5" s="255">
        <v>0.3300036646635478</v>
      </c>
      <c r="AJ5" s="269">
        <v>120649540008</v>
      </c>
      <c r="AK5" s="268">
        <v>0.28346183133785985</v>
      </c>
      <c r="AL5" s="270">
        <v>34791882775</v>
      </c>
      <c r="AM5" s="253">
        <v>2.7522491162651042E-2</v>
      </c>
      <c r="AN5" s="255">
        <v>0.26670022251765113</v>
      </c>
      <c r="AO5" s="270">
        <v>38681044182</v>
      </c>
      <c r="AP5" s="253">
        <v>0.11178358561826918</v>
      </c>
      <c r="AQ5" s="255">
        <v>0.36273241241489695</v>
      </c>
      <c r="AR5" s="270">
        <v>41472460958</v>
      </c>
      <c r="AS5" s="253">
        <v>7.2164979902454851E-2</v>
      </c>
      <c r="AT5" s="255">
        <v>0.34049780198994739</v>
      </c>
      <c r="AU5" s="270">
        <v>40038512393</v>
      </c>
      <c r="AV5" s="253">
        <v>-3.457592175328561E-2</v>
      </c>
      <c r="AW5" s="255">
        <v>0.18247328730550527</v>
      </c>
      <c r="AX5" s="269">
        <v>154983900308</v>
      </c>
      <c r="AY5" s="268">
        <v>0.2845792888868317</v>
      </c>
      <c r="AZ5" s="270">
        <v>38213203667</v>
      </c>
      <c r="BA5" s="253">
        <v>-4.5588824781590098E-2</v>
      </c>
      <c r="BB5" s="255">
        <v>9.833675613722237E-2</v>
      </c>
      <c r="BC5" s="270">
        <v>42940045370</v>
      </c>
      <c r="BD5" s="253">
        <v>0.12369655640995059</v>
      </c>
      <c r="BE5" s="264">
        <v>0.11010564161507053</v>
      </c>
      <c r="BF5" s="313">
        <v>47893575877</v>
      </c>
      <c r="BG5" s="253">
        <v>0.11535922853171399</v>
      </c>
      <c r="BH5" s="255">
        <v>0.15482840349172422</v>
      </c>
      <c r="BI5" s="270">
        <v>57927537630</v>
      </c>
      <c r="BJ5" s="253">
        <v>0.20950537873323882</v>
      </c>
      <c r="BK5" s="264">
        <v>0.44679545187417014</v>
      </c>
      <c r="BL5" s="269">
        <v>186974362544</v>
      </c>
      <c r="BM5" s="300">
        <v>0.20641151869597585</v>
      </c>
      <c r="BN5" s="270">
        <v>58786441015</v>
      </c>
      <c r="BO5" s="253">
        <v>1.4827203436232006E-2</v>
      </c>
      <c r="BP5" s="264">
        <v>0.5383803338573927</v>
      </c>
      <c r="BQ5" s="270">
        <v>62882457035</v>
      </c>
      <c r="BR5" s="253">
        <v>6.9676203377490697E-2</v>
      </c>
      <c r="BS5" s="264">
        <v>0.46442455971256935</v>
      </c>
      <c r="BT5" s="270">
        <v>68960062159</v>
      </c>
      <c r="BU5" s="253">
        <v>9.6650248901967162E-2</v>
      </c>
      <c r="BV5" s="255">
        <v>0.43986037576527637</v>
      </c>
      <c r="BW5" s="312">
        <v>72022045200</v>
      </c>
      <c r="BX5" s="253">
        <v>4.4402266255793688E-2</v>
      </c>
      <c r="BY5" s="257">
        <v>0.24331273426510402</v>
      </c>
      <c r="BZ5" s="312">
        <f t="shared" ref="BZ5:BZ27" si="0">+BN5+BQ5+BT5+BW5</f>
        <v>262651005409</v>
      </c>
      <c r="CA5" s="264">
        <v>0.40474341955406468</v>
      </c>
      <c r="CB5" s="313">
        <v>72743544165</v>
      </c>
      <c r="CC5" s="253">
        <v>1.0017751689728405E-2</v>
      </c>
      <c r="CD5" s="255">
        <v>0.23742044779405336</v>
      </c>
      <c r="CE5" s="270">
        <v>75392846124</v>
      </c>
      <c r="CF5" s="253">
        <v>3.641975366213579E-2</v>
      </c>
      <c r="CG5" s="255">
        <v>0.19894879556052958</v>
      </c>
      <c r="CH5" s="270">
        <v>79405123093</v>
      </c>
      <c r="CI5" s="253">
        <v>5.321827169650728E-2</v>
      </c>
      <c r="CJ5" s="255">
        <v>0.15146536425557455</v>
      </c>
      <c r="CK5" s="270">
        <v>76798815245</v>
      </c>
      <c r="CL5" s="253">
        <v>-3.2822918049600802E-2</v>
      </c>
      <c r="CM5" s="264">
        <v>6.6323721184746276E-2</v>
      </c>
      <c r="CN5" s="524">
        <v>304340328627</v>
      </c>
      <c r="CO5" s="255">
        <v>0.15872516137176551</v>
      </c>
      <c r="CP5" s="270">
        <v>70271153741</v>
      </c>
      <c r="CQ5" s="253">
        <v>-8.4996903704513627E-2</v>
      </c>
      <c r="CR5" s="255">
        <v>-3.3987764170412382E-2</v>
      </c>
      <c r="CS5" s="270">
        <v>83545479352</v>
      </c>
      <c r="CT5" s="253">
        <v>0.18890148950628416</v>
      </c>
      <c r="CU5" s="255">
        <v>0.10813536889947373</v>
      </c>
      <c r="CV5" s="270">
        <v>80662994924</v>
      </c>
      <c r="CW5" s="253">
        <v>-3.4501979644587344E-2</v>
      </c>
      <c r="CX5" s="530">
        <v>1.584119238158932E-2</v>
      </c>
      <c r="CY5" s="311">
        <v>91699193358</v>
      </c>
      <c r="CZ5" s="253">
        <f>IFERROR(CY5/CV5-1,"-")</f>
        <v>0.13681860491788345</v>
      </c>
      <c r="DA5" s="255">
        <f t="shared" ref="DA5:DA27" si="1">IFERROR(CY5/CK5-1,"-")</f>
        <v>0.19401833303633009</v>
      </c>
      <c r="DB5" s="744">
        <f t="shared" ref="DB5:DB27" si="2">CP5+CS5+CV5+CY5</f>
        <v>326178821375</v>
      </c>
      <c r="DC5" s="746">
        <f t="shared" ref="DC5:DC27" si="3">DB5/CN5-1</f>
        <v>7.1756815294647724E-2</v>
      </c>
      <c r="DE5" s="687"/>
      <c r="DF5" s="745"/>
    </row>
    <row r="6" spans="1:110" s="302" customFormat="1" ht="20.100000000000001" customHeight="1">
      <c r="A6" s="292" t="s">
        <v>32</v>
      </c>
      <c r="B6" s="309">
        <v>13808256029</v>
      </c>
      <c r="C6" s="307">
        <v>14894221392</v>
      </c>
      <c r="D6" s="271">
        <v>7.8646091202195567E-2</v>
      </c>
      <c r="E6" s="307">
        <v>15814382237</v>
      </c>
      <c r="F6" s="271">
        <v>6.1779721194035631E-2</v>
      </c>
      <c r="G6" s="307">
        <v>15170664658</v>
      </c>
      <c r="H6" s="268">
        <v>-4.0704566852692525E-2</v>
      </c>
      <c r="I6" s="308">
        <v>59687524316</v>
      </c>
      <c r="J6" s="307">
        <v>15869037875</v>
      </c>
      <c r="K6" s="253">
        <v>4.6034450878968292E-2</v>
      </c>
      <c r="L6" s="255">
        <v>0.14924273142618172</v>
      </c>
      <c r="M6" s="265">
        <v>17528288263</v>
      </c>
      <c r="N6" s="253">
        <v>0.10455897837473649</v>
      </c>
      <c r="O6" s="255">
        <v>0.17685159913191661</v>
      </c>
      <c r="P6" s="265">
        <v>19260960336</v>
      </c>
      <c r="Q6" s="253">
        <v>9.8850044396944892E-2</v>
      </c>
      <c r="R6" s="255">
        <v>0.21793947100483257</v>
      </c>
      <c r="S6" s="305">
        <v>20451849828</v>
      </c>
      <c r="T6" s="253">
        <v>6.1829185628618388E-2</v>
      </c>
      <c r="U6" s="255">
        <v>0.34811824590790441</v>
      </c>
      <c r="V6" s="305">
        <v>73110136302</v>
      </c>
      <c r="W6" s="268">
        <v>0.22488136574299</v>
      </c>
      <c r="X6" s="305">
        <v>20680792446</v>
      </c>
      <c r="Y6" s="253">
        <v>1.1194225457619167E-2</v>
      </c>
      <c r="Z6" s="255">
        <v>0.30321652824210688</v>
      </c>
      <c r="AA6" s="305">
        <v>21562066707</v>
      </c>
      <c r="AB6" s="253">
        <v>4.2613176613087278E-2</v>
      </c>
      <c r="AC6" s="255">
        <v>0.23012962723318497</v>
      </c>
      <c r="AD6" s="305">
        <v>22572510331</v>
      </c>
      <c r="AE6" s="253">
        <v>4.6862095258798364E-2</v>
      </c>
      <c r="AF6" s="255">
        <v>0.17193067932394301</v>
      </c>
      <c r="AG6" s="305">
        <v>24797994408</v>
      </c>
      <c r="AH6" s="253">
        <v>9.8592670658505632E-2</v>
      </c>
      <c r="AI6" s="255">
        <v>0.21250618484641071</v>
      </c>
      <c r="AJ6" s="305">
        <v>89613363892</v>
      </c>
      <c r="AK6" s="268">
        <v>0.22573104667496757</v>
      </c>
      <c r="AL6" s="305">
        <v>24519290147</v>
      </c>
      <c r="AM6" s="253">
        <v>-1.1238983944205083E-2</v>
      </c>
      <c r="AN6" s="255">
        <v>0.18560689640025996</v>
      </c>
      <c r="AO6" s="305">
        <v>27647845317</v>
      </c>
      <c r="AP6" s="253">
        <v>0.12759566656471044</v>
      </c>
      <c r="AQ6" s="255">
        <v>0.28224467963566258</v>
      </c>
      <c r="AR6" s="305">
        <v>29949023690</v>
      </c>
      <c r="AS6" s="253">
        <v>8.3231743617469656E-2</v>
      </c>
      <c r="AT6" s="255">
        <v>0.32679189203291448</v>
      </c>
      <c r="AU6" s="305">
        <v>30842919845</v>
      </c>
      <c r="AV6" s="253">
        <v>2.9847255264567218E-2</v>
      </c>
      <c r="AW6" s="255">
        <v>0.24376670699828318</v>
      </c>
      <c r="AX6" s="305">
        <v>112959078999</v>
      </c>
      <c r="AY6" s="268">
        <v>0.26051599999231945</v>
      </c>
      <c r="AZ6" s="305">
        <v>28154337313</v>
      </c>
      <c r="BA6" s="253">
        <v>-8.7170168891641087E-2</v>
      </c>
      <c r="BB6" s="255">
        <v>0.14825254500464236</v>
      </c>
      <c r="BC6" s="305">
        <v>30733006951</v>
      </c>
      <c r="BD6" s="253">
        <v>9.159049312126144E-2</v>
      </c>
      <c r="BE6" s="264">
        <v>0.11158777831063049</v>
      </c>
      <c r="BF6" s="306">
        <v>32339973154</v>
      </c>
      <c r="BG6" s="253">
        <v>5.2287958856811922E-2</v>
      </c>
      <c r="BH6" s="255">
        <v>7.9833970173736946E-2</v>
      </c>
      <c r="BI6" s="305">
        <v>38669307916</v>
      </c>
      <c r="BJ6" s="253">
        <v>0.19571243092442558</v>
      </c>
      <c r="BK6" s="264">
        <v>0.25374990793126062</v>
      </c>
      <c r="BL6" s="305">
        <v>129896625334</v>
      </c>
      <c r="BM6" s="300">
        <v>0.14994409024129829</v>
      </c>
      <c r="BN6" s="305">
        <f>SUM(BN7:BN15)</f>
        <v>37219204901</v>
      </c>
      <c r="BO6" s="253">
        <v>-3.7500102617559317E-2</v>
      </c>
      <c r="BP6" s="264">
        <v>0.32197055420709142</v>
      </c>
      <c r="BQ6" s="305">
        <f>SUM(BQ7:BQ15)</f>
        <v>39446068589</v>
      </c>
      <c r="BR6" s="253">
        <v>5.9831038678103798E-2</v>
      </c>
      <c r="BS6" s="264">
        <v>0.28350827017648816</v>
      </c>
      <c r="BT6" s="305">
        <f>SUM(BT7:BT15)</f>
        <v>44688262853</v>
      </c>
      <c r="BU6" s="253">
        <v>0.13289522762382067</v>
      </c>
      <c r="BV6" s="255">
        <v>0.38182745669572982</v>
      </c>
      <c r="BW6" s="304">
        <f>SUM(BW7:BW15)</f>
        <v>47106005689</v>
      </c>
      <c r="BX6" s="253">
        <v>5.4102412616777062E-2</v>
      </c>
      <c r="BY6" s="257">
        <v>0.21817555647302367</v>
      </c>
      <c r="BZ6" s="304">
        <f t="shared" si="0"/>
        <v>168459542032</v>
      </c>
      <c r="CA6" s="264">
        <v>0.29687389182624346</v>
      </c>
      <c r="CB6" s="306">
        <f>SUM(CB7:CB15)</f>
        <v>47674918174</v>
      </c>
      <c r="CC6" s="253">
        <v>1.2077281371637216E-2</v>
      </c>
      <c r="CD6" s="255">
        <v>0.28092253181687599</v>
      </c>
      <c r="CE6" s="305">
        <v>50795938815</v>
      </c>
      <c r="CF6" s="253">
        <v>6.5464625017481071E-2</v>
      </c>
      <c r="CG6" s="255">
        <v>0.28773134134753908</v>
      </c>
      <c r="CH6" s="305">
        <v>56732408892</v>
      </c>
      <c r="CI6" s="253">
        <v>0.11686899022815123</v>
      </c>
      <c r="CJ6" s="255">
        <v>0.2695147510794651</v>
      </c>
      <c r="CK6" s="305">
        <v>59662062594</v>
      </c>
      <c r="CL6" s="253">
        <v>5.1639860869950205E-2</v>
      </c>
      <c r="CM6" s="264">
        <v>0.26654896167373487</v>
      </c>
      <c r="CN6" s="524">
        <v>214865328475</v>
      </c>
      <c r="CO6" s="255">
        <v>0.27547140330100683</v>
      </c>
      <c r="CP6" s="305">
        <v>50614180813</v>
      </c>
      <c r="CQ6" s="253">
        <v>-0.15165217874834103</v>
      </c>
      <c r="CR6" s="255">
        <v>6.1652180047221394E-2</v>
      </c>
      <c r="CS6" s="305">
        <v>58437814226</v>
      </c>
      <c r="CT6" s="253">
        <v>0.15457394128150215</v>
      </c>
      <c r="CU6" s="255">
        <v>0.15044264540186747</v>
      </c>
      <c r="CV6" s="305">
        <v>57457008897</v>
      </c>
      <c r="CW6" s="253">
        <v>-1.6783744258586974E-2</v>
      </c>
      <c r="CX6" s="530">
        <v>1.2772241107889437E-2</v>
      </c>
      <c r="CY6" s="303">
        <v>65470953156</v>
      </c>
      <c r="CZ6" s="253">
        <f t="shared" ref="CZ6:CZ27" si="4">IFERROR(CY6/CV6-1,"-")</f>
        <v>0.13947722676211982</v>
      </c>
      <c r="DA6" s="255">
        <f t="shared" si="1"/>
        <v>9.7363220603509326E-2</v>
      </c>
      <c r="DB6" s="305">
        <f t="shared" si="2"/>
        <v>231979957092</v>
      </c>
      <c r="DC6" s="530">
        <f t="shared" si="3"/>
        <v>7.9652816666469839E-2</v>
      </c>
      <c r="DE6" s="687"/>
      <c r="DF6" s="745"/>
    </row>
    <row r="7" spans="1:110" s="299" customFormat="1" ht="20.100000000000001" customHeight="1" outlineLevel="1">
      <c r="A7" s="294" t="s">
        <v>192</v>
      </c>
      <c r="B7" s="287">
        <v>5491678576</v>
      </c>
      <c r="C7" s="290">
        <v>5674027645</v>
      </c>
      <c r="D7" s="271">
        <v>3.3204614304433333E-2</v>
      </c>
      <c r="E7" s="289">
        <v>6160600528</v>
      </c>
      <c r="F7" s="271">
        <v>8.5754408233941648E-2</v>
      </c>
      <c r="G7" s="287">
        <v>5761209091</v>
      </c>
      <c r="H7" s="268">
        <v>-6.4829952077684827E-2</v>
      </c>
      <c r="I7" s="293">
        <v>23087515840</v>
      </c>
      <c r="J7" s="287">
        <v>5611535918</v>
      </c>
      <c r="K7" s="253">
        <v>-2.5979472474591314E-2</v>
      </c>
      <c r="L7" s="255">
        <v>2.1825265324850962E-2</v>
      </c>
      <c r="M7" s="287">
        <v>6040528722</v>
      </c>
      <c r="N7" s="253">
        <v>7.644837532339932E-2</v>
      </c>
      <c r="O7" s="255">
        <v>6.4592754905409056E-2</v>
      </c>
      <c r="P7" s="287">
        <v>5760814715</v>
      </c>
      <c r="Q7" s="253">
        <v>-4.6306212564020011E-2</v>
      </c>
      <c r="R7" s="255">
        <v>-6.4893967914811057E-2</v>
      </c>
      <c r="S7" s="284">
        <v>6539250049</v>
      </c>
      <c r="T7" s="253">
        <v>0.13512591057183476</v>
      </c>
      <c r="U7" s="255">
        <v>0.13504820701880682</v>
      </c>
      <c r="V7" s="301">
        <v>23952129404</v>
      </c>
      <c r="W7" s="268">
        <v>3.7449397760759728E-2</v>
      </c>
      <c r="X7" s="284">
        <v>6832284214</v>
      </c>
      <c r="Y7" s="253">
        <v>4.4811585855294211E-2</v>
      </c>
      <c r="Z7" s="255">
        <v>0.21754263250534178</v>
      </c>
      <c r="AA7" s="284">
        <v>6674017650</v>
      </c>
      <c r="AB7" s="253">
        <v>-2.3164517025754949E-2</v>
      </c>
      <c r="AC7" s="255">
        <v>0.10487309259747279</v>
      </c>
      <c r="AD7" s="284">
        <v>6405758185</v>
      </c>
      <c r="AE7" s="253">
        <v>-4.0194599275595211E-2</v>
      </c>
      <c r="AF7" s="255">
        <v>0.11195351732467573</v>
      </c>
      <c r="AG7" s="284">
        <v>6274331267</v>
      </c>
      <c r="AH7" s="253">
        <v>-2.0516996459178705E-2</v>
      </c>
      <c r="AI7" s="255">
        <v>-4.0512104601430843E-2</v>
      </c>
      <c r="AJ7" s="301">
        <v>26186391316</v>
      </c>
      <c r="AK7" s="268">
        <v>9.3280303989459856E-2</v>
      </c>
      <c r="AL7" s="284">
        <v>7943179693</v>
      </c>
      <c r="AM7" s="253">
        <v>0.26598028618242542</v>
      </c>
      <c r="AN7" s="255">
        <v>0.1625950332574968</v>
      </c>
      <c r="AO7" s="284">
        <v>7842839419</v>
      </c>
      <c r="AP7" s="253">
        <v>-1.2632255328231534E-2</v>
      </c>
      <c r="AQ7" s="255">
        <v>0.17513015851853497</v>
      </c>
      <c r="AR7" s="284">
        <v>8052994335</v>
      </c>
      <c r="AS7" s="253">
        <v>2.6795769334621466E-2</v>
      </c>
      <c r="AT7" s="255">
        <v>0.25714928700512596</v>
      </c>
      <c r="AU7" s="284">
        <v>7799737018</v>
      </c>
      <c r="AV7" s="253">
        <v>-3.1448838340701557E-2</v>
      </c>
      <c r="AW7" s="255">
        <v>0.24311845933652076</v>
      </c>
      <c r="AX7" s="301">
        <v>31638750465</v>
      </c>
      <c r="AY7" s="268">
        <v>0.20821346031244037</v>
      </c>
      <c r="AZ7" s="284">
        <v>9053664599</v>
      </c>
      <c r="BA7" s="253">
        <v>0.16076536658944063</v>
      </c>
      <c r="BB7" s="255">
        <v>0.13980357349571548</v>
      </c>
      <c r="BC7" s="284">
        <v>9340614851</v>
      </c>
      <c r="BD7" s="253">
        <v>3.1694376223269316E-2</v>
      </c>
      <c r="BE7" s="264">
        <v>0.19097361962703219</v>
      </c>
      <c r="BF7" s="285">
        <v>9609694020</v>
      </c>
      <c r="BG7" s="253">
        <v>2.8807436479536763E-2</v>
      </c>
      <c r="BH7" s="255">
        <v>0.19330693903934049</v>
      </c>
      <c r="BI7" s="284">
        <v>9147541247</v>
      </c>
      <c r="BJ7" s="253">
        <v>-4.8092350499209791E-2</v>
      </c>
      <c r="BK7" s="264">
        <v>0.17280124007893827</v>
      </c>
      <c r="BL7" s="301">
        <v>37151514717</v>
      </c>
      <c r="BM7" s="300">
        <v>0.17424089671614662</v>
      </c>
      <c r="BN7" s="284">
        <v>11225082498</v>
      </c>
      <c r="BO7" s="253">
        <v>0.22711471803216465</v>
      </c>
      <c r="BP7" s="264">
        <v>0.239838562082346</v>
      </c>
      <c r="BQ7" s="284">
        <v>10603454371</v>
      </c>
      <c r="BR7" s="253">
        <v>-5.5378490724745877E-2</v>
      </c>
      <c r="BS7" s="264">
        <v>0.13519875727075936</v>
      </c>
      <c r="BT7" s="284">
        <v>11274852854</v>
      </c>
      <c r="BU7" s="253">
        <v>6.3318844926257833E-2</v>
      </c>
      <c r="BV7" s="255">
        <v>0.17327906908736312</v>
      </c>
      <c r="BW7" s="281">
        <v>11575441249</v>
      </c>
      <c r="BX7" s="253">
        <v>2.6660072543063018E-2</v>
      </c>
      <c r="BY7" s="257">
        <v>0.26541558397413589</v>
      </c>
      <c r="BZ7" s="281">
        <f t="shared" si="0"/>
        <v>44678830972</v>
      </c>
      <c r="CA7" s="264">
        <v>0.20261128818943175</v>
      </c>
      <c r="CB7" s="285">
        <v>14237848882</v>
      </c>
      <c r="CC7" s="253">
        <v>0.23000485041812158</v>
      </c>
      <c r="CD7" s="255">
        <v>0.26839592355216912</v>
      </c>
      <c r="CE7" s="284">
        <v>14603048368</v>
      </c>
      <c r="CF7" s="253">
        <v>2.564990603754036E-2</v>
      </c>
      <c r="CG7" s="255">
        <v>0.37719726582110069</v>
      </c>
      <c r="CH7" s="284">
        <v>14490643819</v>
      </c>
      <c r="CI7" s="253">
        <v>-7.6973345679189897E-3</v>
      </c>
      <c r="CJ7" s="255">
        <v>0.28521799855322527</v>
      </c>
      <c r="CK7" s="284">
        <v>12209884914</v>
      </c>
      <c r="CL7" s="253">
        <v>-0.1573952774968832</v>
      </c>
      <c r="CM7" s="264">
        <v>5.4809458348277662E-2</v>
      </c>
      <c r="CN7" s="525">
        <v>55541425983</v>
      </c>
      <c r="CO7" s="255">
        <v>0.24312621379479538</v>
      </c>
      <c r="CP7" s="284">
        <v>15905364194</v>
      </c>
      <c r="CQ7" s="253">
        <v>0.3026629084572876</v>
      </c>
      <c r="CR7" s="255">
        <v>0.11711848649469325</v>
      </c>
      <c r="CS7" s="284">
        <v>17037029933</v>
      </c>
      <c r="CT7" s="253">
        <v>7.1149941943919659E-2</v>
      </c>
      <c r="CU7" s="255">
        <v>0.16667626537029356</v>
      </c>
      <c r="CV7" s="284">
        <v>16286606777</v>
      </c>
      <c r="CW7" s="253">
        <v>-4.404659491420293E-2</v>
      </c>
      <c r="CX7" s="530">
        <v>0.12393948677733357</v>
      </c>
      <c r="CY7" s="280">
        <v>16395482463</v>
      </c>
      <c r="CZ7" s="253">
        <f t="shared" si="4"/>
        <v>6.6849827892789815E-3</v>
      </c>
      <c r="DA7" s="255">
        <f t="shared" si="1"/>
        <v>0.34280401318121712</v>
      </c>
      <c r="DB7" s="284">
        <f t="shared" si="2"/>
        <v>65624483367</v>
      </c>
      <c r="DC7" s="530">
        <f t="shared" si="3"/>
        <v>0.18154120470522672</v>
      </c>
      <c r="DE7" s="687"/>
      <c r="DF7" s="745"/>
    </row>
    <row r="8" spans="1:110" s="299" customFormat="1" ht="20.100000000000001" customHeight="1" outlineLevel="1">
      <c r="A8" s="294" t="s">
        <v>191</v>
      </c>
      <c r="B8" s="287">
        <v>2643888098</v>
      </c>
      <c r="C8" s="290">
        <v>3091347373</v>
      </c>
      <c r="D8" s="271">
        <v>0.16924289471195308</v>
      </c>
      <c r="E8" s="289">
        <v>3503762698</v>
      </c>
      <c r="F8" s="271">
        <v>0.13340957040352652</v>
      </c>
      <c r="G8" s="287">
        <v>3565972029</v>
      </c>
      <c r="H8" s="268">
        <v>1.775500693454779E-2</v>
      </c>
      <c r="I8" s="293">
        <v>12804970198</v>
      </c>
      <c r="J8" s="287">
        <v>3538162709</v>
      </c>
      <c r="K8" s="253">
        <v>-7.7985244342475557E-3</v>
      </c>
      <c r="L8" s="255">
        <v>0.3382422318389664</v>
      </c>
      <c r="M8" s="287">
        <v>4586330375</v>
      </c>
      <c r="N8" s="253">
        <v>0.29624631544891455</v>
      </c>
      <c r="O8" s="255">
        <v>0.48360239779497594</v>
      </c>
      <c r="P8" s="287">
        <v>5847931374</v>
      </c>
      <c r="Q8" s="253">
        <v>0.27507852593371007</v>
      </c>
      <c r="R8" s="255">
        <v>0.66904321954739876</v>
      </c>
      <c r="S8" s="284">
        <v>5508225856</v>
      </c>
      <c r="T8" s="253">
        <v>-5.8089860546301275E-2</v>
      </c>
      <c r="U8" s="255">
        <v>0.54466322539962908</v>
      </c>
      <c r="V8" s="286">
        <v>19480650314</v>
      </c>
      <c r="W8" s="268">
        <v>0.52133507636297893</v>
      </c>
      <c r="X8" s="284">
        <v>5447704575</v>
      </c>
      <c r="Y8" s="253">
        <v>-1.0987436351048596E-2</v>
      </c>
      <c r="Z8" s="255">
        <v>0.5396987145737282</v>
      </c>
      <c r="AA8" s="284">
        <v>5474688879</v>
      </c>
      <c r="AB8" s="253">
        <v>4.9533346804144784E-3</v>
      </c>
      <c r="AC8" s="255">
        <v>0.19369701512181181</v>
      </c>
      <c r="AD8" s="284">
        <v>6219078141</v>
      </c>
      <c r="AE8" s="253">
        <v>0.13596923559535123</v>
      </c>
      <c r="AF8" s="255">
        <v>6.3466334206677688E-2</v>
      </c>
      <c r="AG8" s="284">
        <v>5884174057</v>
      </c>
      <c r="AH8" s="253">
        <v>-5.3851081528000999E-2</v>
      </c>
      <c r="AI8" s="255">
        <v>6.8252139768467668E-2</v>
      </c>
      <c r="AJ8" s="286">
        <v>23025645652</v>
      </c>
      <c r="AK8" s="268">
        <v>0.18197520518359434</v>
      </c>
      <c r="AL8" s="284">
        <v>5683273510</v>
      </c>
      <c r="AM8" s="253">
        <v>-3.4142522816945298E-2</v>
      </c>
      <c r="AN8" s="255">
        <v>4.3241870361518275E-2</v>
      </c>
      <c r="AO8" s="284">
        <v>6566923953</v>
      </c>
      <c r="AP8" s="253">
        <v>0.15548265298954433</v>
      </c>
      <c r="AQ8" s="255">
        <v>0.1995063277823208</v>
      </c>
      <c r="AR8" s="284">
        <v>7384123695</v>
      </c>
      <c r="AS8" s="253">
        <v>0.12444178550699903</v>
      </c>
      <c r="AT8" s="255">
        <v>0.18733412373761649</v>
      </c>
      <c r="AU8" s="284">
        <v>7119100806</v>
      </c>
      <c r="AV8" s="253">
        <v>-3.5890905941818763E-2</v>
      </c>
      <c r="AW8" s="255">
        <v>0.20987257294520245</v>
      </c>
      <c r="AX8" s="286">
        <v>26753421964</v>
      </c>
      <c r="AY8" s="268">
        <v>0.16189671153374174</v>
      </c>
      <c r="AZ8" s="284">
        <v>5335872325</v>
      </c>
      <c r="BA8" s="253">
        <v>-0.25048507242615381</v>
      </c>
      <c r="BB8" s="255">
        <v>-6.1126951639531413E-2</v>
      </c>
      <c r="BC8" s="284">
        <v>5939876925</v>
      </c>
      <c r="BD8" s="253">
        <v>0.11319697384251026</v>
      </c>
      <c r="BE8" s="264">
        <v>-9.5485653935971526E-2</v>
      </c>
      <c r="BF8" s="285">
        <v>6108669591</v>
      </c>
      <c r="BG8" s="253">
        <v>2.8416862526154052E-2</v>
      </c>
      <c r="BH8" s="255">
        <v>-0.17272924407586054</v>
      </c>
      <c r="BI8" s="284">
        <v>11598919665</v>
      </c>
      <c r="BJ8" s="253">
        <v>0.89876363293389994</v>
      </c>
      <c r="BK8" s="264">
        <v>0.62926751300169759</v>
      </c>
      <c r="BL8" s="286">
        <v>28983338506</v>
      </c>
      <c r="BM8" s="300">
        <v>8.3350703510026714E-2</v>
      </c>
      <c r="BN8" s="284">
        <v>7753224394</v>
      </c>
      <c r="BO8" s="253">
        <v>-0.33155633300957088</v>
      </c>
      <c r="BP8" s="264">
        <v>0.45303783931899089</v>
      </c>
      <c r="BQ8" s="284">
        <v>10239862967</v>
      </c>
      <c r="BR8" s="253">
        <v>0.320723152927747</v>
      </c>
      <c r="BS8" s="264">
        <v>0.72391837344340271</v>
      </c>
      <c r="BT8" s="284">
        <v>12358956060</v>
      </c>
      <c r="BU8" s="253">
        <v>0.20694545423402633</v>
      </c>
      <c r="BV8" s="255">
        <v>1.0231829330249989</v>
      </c>
      <c r="BW8" s="281">
        <v>14835744208</v>
      </c>
      <c r="BX8" s="253">
        <v>0.20040431699698114</v>
      </c>
      <c r="BY8" s="257">
        <v>0.27906258828287167</v>
      </c>
      <c r="BZ8" s="281">
        <f t="shared" si="0"/>
        <v>45187787629</v>
      </c>
      <c r="CA8" s="264">
        <v>0.55909532711855903</v>
      </c>
      <c r="CB8" s="285">
        <v>13023943723</v>
      </c>
      <c r="CC8" s="253">
        <v>-0.12212400399994816</v>
      </c>
      <c r="CD8" s="255">
        <v>0.67980998113234792</v>
      </c>
      <c r="CE8" s="284">
        <v>14454378248</v>
      </c>
      <c r="CF8" s="253">
        <v>0.10983113528614874</v>
      </c>
      <c r="CG8" s="255">
        <v>0.41157926571694525</v>
      </c>
      <c r="CH8" s="284">
        <v>19178577211</v>
      </c>
      <c r="CI8" s="253">
        <v>0.32683515554559883</v>
      </c>
      <c r="CJ8" s="255">
        <v>0.5517958893851751</v>
      </c>
      <c r="CK8" s="284">
        <v>23949783386</v>
      </c>
      <c r="CL8" s="253">
        <v>0.24877790059751903</v>
      </c>
      <c r="CM8" s="264">
        <v>0.61432975995133177</v>
      </c>
      <c r="CN8" s="525">
        <v>70606682568</v>
      </c>
      <c r="CO8" s="255">
        <v>0.56251691602372245</v>
      </c>
      <c r="CP8" s="284">
        <v>11192292565</v>
      </c>
      <c r="CQ8" s="253">
        <v>-0.53267666831832283</v>
      </c>
      <c r="CR8" s="255">
        <v>-0.14063721380839078</v>
      </c>
      <c r="CS8" s="284">
        <v>13223953950</v>
      </c>
      <c r="CT8" s="253">
        <v>0.18152325568698169</v>
      </c>
      <c r="CU8" s="255">
        <v>-8.5124678273190257E-2</v>
      </c>
      <c r="CV8" s="284">
        <v>13006177197</v>
      </c>
      <c r="CW8" s="253">
        <v>-1.6468353854181439E-2</v>
      </c>
      <c r="CX8" s="530">
        <v>-0.32183826496054035</v>
      </c>
      <c r="CY8" s="280">
        <v>21807698155</v>
      </c>
      <c r="CZ8" s="253">
        <f t="shared" si="4"/>
        <v>0.67671851803081351</v>
      </c>
      <c r="DA8" s="255">
        <f t="shared" si="1"/>
        <v>-8.9440693323855736E-2</v>
      </c>
      <c r="DB8" s="284">
        <f t="shared" si="2"/>
        <v>59230121867</v>
      </c>
      <c r="DC8" s="530">
        <f t="shared" si="3"/>
        <v>-0.16112583522166535</v>
      </c>
      <c r="DE8" s="687"/>
      <c r="DF8" s="745"/>
    </row>
    <row r="9" spans="1:110" s="299" customFormat="1" ht="20.100000000000001" customHeight="1" outlineLevel="1">
      <c r="A9" s="294" t="s">
        <v>190</v>
      </c>
      <c r="B9" s="287">
        <v>1575639000</v>
      </c>
      <c r="C9" s="290">
        <v>1740944779</v>
      </c>
      <c r="D9" s="271">
        <v>0.10491348525899657</v>
      </c>
      <c r="E9" s="289">
        <v>1706454297</v>
      </c>
      <c r="F9" s="271">
        <v>-1.981135899084141E-2</v>
      </c>
      <c r="G9" s="287">
        <v>1782386301</v>
      </c>
      <c r="H9" s="268">
        <v>4.4496945586817604E-2</v>
      </c>
      <c r="I9" s="293">
        <v>6805424377</v>
      </c>
      <c r="J9" s="287">
        <v>1870375206</v>
      </c>
      <c r="K9" s="253">
        <v>4.9365788409972744E-2</v>
      </c>
      <c r="L9" s="255">
        <v>0.18705820686083552</v>
      </c>
      <c r="M9" s="287">
        <v>1893793689</v>
      </c>
      <c r="N9" s="253">
        <v>1.252074071815934E-2</v>
      </c>
      <c r="O9" s="255">
        <v>8.7796529702565573E-2</v>
      </c>
      <c r="P9" s="287">
        <v>1953467806</v>
      </c>
      <c r="Q9" s="253">
        <v>3.1510357937410971E-2</v>
      </c>
      <c r="R9" s="255">
        <v>0.14475249025670212</v>
      </c>
      <c r="S9" s="284">
        <v>2074206584</v>
      </c>
      <c r="T9" s="253">
        <v>6.1807406105775398E-2</v>
      </c>
      <c r="U9" s="255">
        <v>0.16372448713069421</v>
      </c>
      <c r="V9" s="286">
        <v>7791843285</v>
      </c>
      <c r="W9" s="268">
        <v>0.14494598034675943</v>
      </c>
      <c r="X9" s="284">
        <v>2247839971</v>
      </c>
      <c r="Y9" s="253">
        <v>8.3710749131437501E-2</v>
      </c>
      <c r="Z9" s="255">
        <v>0.20181232289068318</v>
      </c>
      <c r="AA9" s="284">
        <v>2349453631</v>
      </c>
      <c r="AB9" s="253">
        <v>4.5205024072418665E-2</v>
      </c>
      <c r="AC9" s="255">
        <v>0.2406069598006777</v>
      </c>
      <c r="AD9" s="284">
        <v>3129823650</v>
      </c>
      <c r="AE9" s="253">
        <v>0.33214957243818866</v>
      </c>
      <c r="AF9" s="255">
        <v>0.60218849800691321</v>
      </c>
      <c r="AG9" s="284">
        <v>3765859386</v>
      </c>
      <c r="AH9" s="253">
        <v>0.20321775509620177</v>
      </c>
      <c r="AI9" s="255">
        <v>0.81556620977344263</v>
      </c>
      <c r="AJ9" s="286">
        <v>11492976638</v>
      </c>
      <c r="AK9" s="268">
        <v>0.47500100010032487</v>
      </c>
      <c r="AL9" s="284">
        <v>3817053880</v>
      </c>
      <c r="AM9" s="253">
        <v>1.3594372161191526E-2</v>
      </c>
      <c r="AN9" s="255">
        <v>0.69809858764185129</v>
      </c>
      <c r="AO9" s="284">
        <v>4145296894</v>
      </c>
      <c r="AP9" s="253">
        <v>8.5993812065340736E-2</v>
      </c>
      <c r="AQ9" s="255">
        <v>0.76436633577468549</v>
      </c>
      <c r="AR9" s="284">
        <v>4226813380</v>
      </c>
      <c r="AS9" s="253">
        <v>1.9664812457218517E-2</v>
      </c>
      <c r="AT9" s="255">
        <v>0.35049569965387661</v>
      </c>
      <c r="AU9" s="284">
        <v>4035880678</v>
      </c>
      <c r="AV9" s="253">
        <v>-4.517178423429713E-2</v>
      </c>
      <c r="AW9" s="255">
        <v>7.1702436103651124E-2</v>
      </c>
      <c r="AX9" s="286">
        <v>16225044832</v>
      </c>
      <c r="AY9" s="268">
        <v>0.41173564891396763</v>
      </c>
      <c r="AZ9" s="284">
        <v>3952412743</v>
      </c>
      <c r="BA9" s="253">
        <v>-2.0681467481185045E-2</v>
      </c>
      <c r="BB9" s="255">
        <v>3.5461606583347516E-2</v>
      </c>
      <c r="BC9" s="284">
        <v>4311561673</v>
      </c>
      <c r="BD9" s="253">
        <v>9.086827549477916E-2</v>
      </c>
      <c r="BE9" s="264">
        <v>4.0109257129605336E-2</v>
      </c>
      <c r="BF9" s="285">
        <v>4807034681</v>
      </c>
      <c r="BG9" s="253">
        <v>0.11491729576843746</v>
      </c>
      <c r="BH9" s="255">
        <v>0.13727156816182884</v>
      </c>
      <c r="BI9" s="284">
        <v>5369371353</v>
      </c>
      <c r="BJ9" s="253">
        <v>0.1169820293210404</v>
      </c>
      <c r="BK9" s="264">
        <v>0.33040884540244075</v>
      </c>
      <c r="BL9" s="286">
        <v>18440380450</v>
      </c>
      <c r="BM9" s="300">
        <v>0.13653802753326039</v>
      </c>
      <c r="BN9" s="284">
        <v>6149020883</v>
      </c>
      <c r="BO9" s="253">
        <v>0.14520313063546819</v>
      </c>
      <c r="BP9" s="264">
        <v>0.55576385434197051</v>
      </c>
      <c r="BQ9" s="284">
        <v>6113940830</v>
      </c>
      <c r="BR9" s="253">
        <v>-5.7049819259819001E-3</v>
      </c>
      <c r="BS9" s="264">
        <v>0.41803395003877974</v>
      </c>
      <c r="BT9" s="284">
        <v>6913192613</v>
      </c>
      <c r="BU9" s="253">
        <v>0.13072612333410505</v>
      </c>
      <c r="BV9" s="255">
        <v>0.43814078153516856</v>
      </c>
      <c r="BW9" s="281">
        <v>7105328750</v>
      </c>
      <c r="BX9" s="253">
        <v>2.7792678109198832E-2</v>
      </c>
      <c r="BY9" s="257">
        <v>0.32330738234934664</v>
      </c>
      <c r="BZ9" s="281">
        <f t="shared" si="0"/>
        <v>26281483076</v>
      </c>
      <c r="CA9" s="264">
        <v>0.42521371222576909</v>
      </c>
      <c r="CB9" s="285">
        <v>7597651125</v>
      </c>
      <c r="CC9" s="253">
        <v>6.9289176098994654E-2</v>
      </c>
      <c r="CD9" s="255">
        <v>0.23558713973552781</v>
      </c>
      <c r="CE9" s="284">
        <v>7534777380</v>
      </c>
      <c r="CF9" s="253">
        <v>-8.2754188058351552E-3</v>
      </c>
      <c r="CG9" s="255">
        <v>0.23239291800604489</v>
      </c>
      <c r="CH9" s="284">
        <v>7787484042</v>
      </c>
      <c r="CI9" s="253">
        <v>3.3538703170019835E-2</v>
      </c>
      <c r="CJ9" s="255">
        <v>0.12646710108379278</v>
      </c>
      <c r="CK9" s="284">
        <v>7082391117</v>
      </c>
      <c r="CL9" s="253">
        <v>-9.0541813144944361E-2</v>
      </c>
      <c r="CM9" s="264">
        <v>-3.2282296579169145E-3</v>
      </c>
      <c r="CN9" s="525">
        <v>30002303664</v>
      </c>
      <c r="CO9" s="255">
        <v>0.14157574659086936</v>
      </c>
      <c r="CP9" s="284">
        <v>8451453895</v>
      </c>
      <c r="CQ9" s="253">
        <v>0.19330516422819577</v>
      </c>
      <c r="CR9" s="255">
        <v>0.11237720131562368</v>
      </c>
      <c r="CS9" s="284">
        <v>9639018862</v>
      </c>
      <c r="CT9" s="253">
        <v>0.14051605578805559</v>
      </c>
      <c r="CU9" s="255">
        <v>0.27927055782502763</v>
      </c>
      <c r="CV9" s="284">
        <v>9730839889</v>
      </c>
      <c r="CW9" s="253">
        <v>9.5259723333447344E-3</v>
      </c>
      <c r="CX9" s="530">
        <v>0.24954861371387183</v>
      </c>
      <c r="CY9" s="280">
        <v>10718045301</v>
      </c>
      <c r="CZ9" s="253">
        <f t="shared" si="4"/>
        <v>0.10145120290345777</v>
      </c>
      <c r="DA9" s="255">
        <f t="shared" si="1"/>
        <v>0.51333710945068667</v>
      </c>
      <c r="DB9" s="284">
        <f t="shared" si="2"/>
        <v>38539357947</v>
      </c>
      <c r="DC9" s="530">
        <f t="shared" si="3"/>
        <v>0.2845466261060372</v>
      </c>
      <c r="DE9" s="687"/>
      <c r="DF9" s="745"/>
    </row>
    <row r="10" spans="1:110" s="299" customFormat="1" ht="20.100000000000001" customHeight="1" outlineLevel="1">
      <c r="A10" s="294" t="s">
        <v>189</v>
      </c>
      <c r="B10" s="287">
        <v>1276150464</v>
      </c>
      <c r="C10" s="290">
        <v>1163245693</v>
      </c>
      <c r="D10" s="271">
        <v>-8.8472930257853966E-2</v>
      </c>
      <c r="E10" s="289">
        <v>1099505303</v>
      </c>
      <c r="F10" s="271">
        <v>-5.4795294221648194E-2</v>
      </c>
      <c r="G10" s="287">
        <v>1084285495</v>
      </c>
      <c r="H10" s="268">
        <v>-1.3842414364417133E-2</v>
      </c>
      <c r="I10" s="293">
        <v>4623186955</v>
      </c>
      <c r="J10" s="287">
        <v>1369938889</v>
      </c>
      <c r="K10" s="253">
        <v>0.26344850624419713</v>
      </c>
      <c r="L10" s="255">
        <v>7.3493234258621198E-2</v>
      </c>
      <c r="M10" s="287">
        <v>1718103629</v>
      </c>
      <c r="N10" s="253">
        <v>0.25414618330467742</v>
      </c>
      <c r="O10" s="255">
        <v>0.47699118022868103</v>
      </c>
      <c r="P10" s="287">
        <v>1614471733</v>
      </c>
      <c r="Q10" s="253">
        <v>-6.0317604974920891E-2</v>
      </c>
      <c r="R10" s="255">
        <v>0.46836193385781244</v>
      </c>
      <c r="S10" s="284">
        <v>1789424787</v>
      </c>
      <c r="T10" s="253">
        <v>0.10836551078841339</v>
      </c>
      <c r="U10" s="255">
        <v>0.65032622427546172</v>
      </c>
      <c r="V10" s="286">
        <v>6491939038</v>
      </c>
      <c r="W10" s="268">
        <v>0.40421295984557482</v>
      </c>
      <c r="X10" s="284">
        <v>1836730306</v>
      </c>
      <c r="Y10" s="253">
        <v>2.6436159453959718E-2</v>
      </c>
      <c r="Z10" s="255">
        <v>0.34073886123543717</v>
      </c>
      <c r="AA10" s="284">
        <v>1911232329</v>
      </c>
      <c r="AB10" s="253">
        <v>4.0562309423776588E-2</v>
      </c>
      <c r="AC10" s="255">
        <v>0.1124080624359125</v>
      </c>
      <c r="AD10" s="284">
        <v>2414284087</v>
      </c>
      <c r="AE10" s="253">
        <v>0.26320806234122673</v>
      </c>
      <c r="AF10" s="255">
        <v>0.49540189379085287</v>
      </c>
      <c r="AG10" s="284">
        <v>1993506808</v>
      </c>
      <c r="AH10" s="253">
        <v>-0.17428656439634649</v>
      </c>
      <c r="AI10" s="255">
        <v>0.11404895164224627</v>
      </c>
      <c r="AJ10" s="286">
        <v>8155753530</v>
      </c>
      <c r="AK10" s="268">
        <v>0.25628929696674696</v>
      </c>
      <c r="AL10" s="284">
        <v>2374956911</v>
      </c>
      <c r="AM10" s="253">
        <v>0.1913462755528248</v>
      </c>
      <c r="AN10" s="255">
        <v>0.29303518499247772</v>
      </c>
      <c r="AO10" s="284">
        <v>2219098733</v>
      </c>
      <c r="AP10" s="253">
        <v>-6.5625686629562585E-2</v>
      </c>
      <c r="AQ10" s="255">
        <v>0.16108266866806442</v>
      </c>
      <c r="AR10" s="284">
        <v>2309823911</v>
      </c>
      <c r="AS10" s="253">
        <v>4.0883795142070412E-2</v>
      </c>
      <c r="AT10" s="255">
        <v>-4.3267557684067981E-2</v>
      </c>
      <c r="AU10" s="284">
        <v>2272322914</v>
      </c>
      <c r="AV10" s="253">
        <v>-1.6235435446576796E-2</v>
      </c>
      <c r="AW10" s="255">
        <v>0.13986212882800442</v>
      </c>
      <c r="AX10" s="286">
        <v>9176202469</v>
      </c>
      <c r="AY10" s="268">
        <v>0.12512012964177943</v>
      </c>
      <c r="AZ10" s="284">
        <v>2576025324</v>
      </c>
      <c r="BA10" s="253">
        <v>0.13365283962453578</v>
      </c>
      <c r="BB10" s="255">
        <v>8.4661920419995429E-2</v>
      </c>
      <c r="BC10" s="284">
        <v>3079347682</v>
      </c>
      <c r="BD10" s="253">
        <v>0.19538719332869414</v>
      </c>
      <c r="BE10" s="264">
        <v>0.38765690602555081</v>
      </c>
      <c r="BF10" s="285">
        <v>2840317283</v>
      </c>
      <c r="BG10" s="253">
        <v>-7.7623712449629179E-2</v>
      </c>
      <c r="BH10" s="255">
        <v>0.22966831777680041</v>
      </c>
      <c r="BI10" s="284">
        <v>2898302099</v>
      </c>
      <c r="BJ10" s="253">
        <v>2.0414907991812559E-2</v>
      </c>
      <c r="BK10" s="264">
        <v>0.27547985418061938</v>
      </c>
      <c r="BL10" s="286">
        <v>11393992388</v>
      </c>
      <c r="BM10" s="300">
        <v>0.24168929647012138</v>
      </c>
      <c r="BN10" s="284">
        <v>3211268236</v>
      </c>
      <c r="BO10" s="253">
        <v>0.1079825795620073</v>
      </c>
      <c r="BP10" s="264">
        <v>0.2465980850737941</v>
      </c>
      <c r="BQ10" s="284">
        <v>3182393397</v>
      </c>
      <c r="BR10" s="253">
        <v>-8.9917244147648123E-3</v>
      </c>
      <c r="BS10" s="264">
        <v>3.3463488258355101E-2</v>
      </c>
      <c r="BT10" s="284">
        <v>3456296037</v>
      </c>
      <c r="BU10" s="253">
        <v>8.6068127296331287E-2</v>
      </c>
      <c r="BV10" s="255">
        <v>0.21686969891947805</v>
      </c>
      <c r="BW10" s="281">
        <v>3536547093</v>
      </c>
      <c r="BX10" s="253">
        <v>2.3218802770626157E-2</v>
      </c>
      <c r="BY10" s="257">
        <v>0.2202134119214878</v>
      </c>
      <c r="BZ10" s="281">
        <f t="shared" si="0"/>
        <v>13386504763</v>
      </c>
      <c r="CA10" s="264">
        <v>0.17487394296475811</v>
      </c>
      <c r="CB10" s="285">
        <v>3527154629</v>
      </c>
      <c r="CC10" s="253">
        <v>-2.6558289068426832E-3</v>
      </c>
      <c r="CD10" s="255">
        <v>9.8368111844020945E-2</v>
      </c>
      <c r="CE10" s="284">
        <v>3590009854</v>
      </c>
      <c r="CF10" s="253">
        <v>1.7820376935904436E-2</v>
      </c>
      <c r="CG10" s="255">
        <v>0.12808487391415979</v>
      </c>
      <c r="CH10" s="284">
        <v>3394114654</v>
      </c>
      <c r="CI10" s="253">
        <v>-5.4566758300602758E-2</v>
      </c>
      <c r="CJ10" s="255">
        <v>-1.7990757254107259E-2</v>
      </c>
      <c r="CK10" s="284">
        <v>3928223853</v>
      </c>
      <c r="CL10" s="253">
        <v>0.1573633343147518</v>
      </c>
      <c r="CM10" s="264">
        <v>0.11075117896076048</v>
      </c>
      <c r="CN10" s="525">
        <v>14439502990</v>
      </c>
      <c r="CO10" s="255">
        <v>7.8661177480059186E-2</v>
      </c>
      <c r="CP10" s="284">
        <v>3658429162</v>
      </c>
      <c r="CQ10" s="253">
        <v>-6.8681088730204842E-2</v>
      </c>
      <c r="CR10" s="255">
        <v>3.7218252900133919E-2</v>
      </c>
      <c r="CS10" s="284">
        <v>3214901826</v>
      </c>
      <c r="CT10" s="253">
        <v>-0.12123436490363293</v>
      </c>
      <c r="CU10" s="255">
        <v>-0.10448662907764816</v>
      </c>
      <c r="CV10" s="284">
        <v>3041960355</v>
      </c>
      <c r="CW10" s="253">
        <v>-5.3793702066222915E-2</v>
      </c>
      <c r="CX10" s="530">
        <v>-0.1037543910265325</v>
      </c>
      <c r="CY10" s="280">
        <v>3570629889</v>
      </c>
      <c r="CZ10" s="253">
        <f t="shared" si="4"/>
        <v>0.17379238132773112</v>
      </c>
      <c r="DA10" s="255">
        <f t="shared" si="1"/>
        <v>-9.1031972051924703E-2</v>
      </c>
      <c r="DB10" s="284">
        <f t="shared" si="2"/>
        <v>13485921232</v>
      </c>
      <c r="DC10" s="530">
        <f t="shared" si="3"/>
        <v>-6.6039790888952177E-2</v>
      </c>
      <c r="DE10" s="687"/>
      <c r="DF10" s="745"/>
    </row>
    <row r="11" spans="1:110" s="299" customFormat="1" ht="20.100000000000001" customHeight="1" outlineLevel="1">
      <c r="A11" s="294" t="s">
        <v>188</v>
      </c>
      <c r="B11" s="287">
        <v>337338620</v>
      </c>
      <c r="C11" s="290">
        <v>752636414</v>
      </c>
      <c r="D11" s="271">
        <v>1.2311006489562328</v>
      </c>
      <c r="E11" s="289">
        <v>705601522</v>
      </c>
      <c r="F11" s="271">
        <v>-6.2493510977001399E-2</v>
      </c>
      <c r="G11" s="287">
        <v>259827922</v>
      </c>
      <c r="H11" s="268">
        <v>-0.63176394338899966</v>
      </c>
      <c r="I11" s="293">
        <v>2055404478</v>
      </c>
      <c r="J11" s="287">
        <v>1119929159</v>
      </c>
      <c r="K11" s="253">
        <v>3.310272546458652</v>
      </c>
      <c r="L11" s="255">
        <v>2.3198960706011071</v>
      </c>
      <c r="M11" s="287">
        <v>567558982</v>
      </c>
      <c r="N11" s="253">
        <v>-0.49321885456863968</v>
      </c>
      <c r="O11" s="255">
        <v>-0.24590549773745074</v>
      </c>
      <c r="P11" s="287">
        <v>1436020081</v>
      </c>
      <c r="Q11" s="253">
        <v>1.5301688926491166</v>
      </c>
      <c r="R11" s="255">
        <v>1.0351714618325327</v>
      </c>
      <c r="S11" s="284">
        <v>1017384285</v>
      </c>
      <c r="T11" s="253">
        <v>-0.29152502916844658</v>
      </c>
      <c r="U11" s="255">
        <v>2.9156079807311857</v>
      </c>
      <c r="V11" s="286">
        <v>4140892507</v>
      </c>
      <c r="W11" s="268">
        <v>1.0146363167551686</v>
      </c>
      <c r="X11" s="284">
        <v>1446986587</v>
      </c>
      <c r="Y11" s="253">
        <v>0.42226158624024746</v>
      </c>
      <c r="Z11" s="255">
        <v>0.29203403212756252</v>
      </c>
      <c r="AA11" s="284">
        <v>1873320129</v>
      </c>
      <c r="AB11" s="253">
        <v>0.29463544847634449</v>
      </c>
      <c r="AC11" s="255">
        <v>2.3006615848077621</v>
      </c>
      <c r="AD11" s="284">
        <v>1448877022</v>
      </c>
      <c r="AE11" s="253">
        <v>-0.22657265057338205</v>
      </c>
      <c r="AF11" s="255">
        <v>8.9531763309651513E-3</v>
      </c>
      <c r="AG11" s="284">
        <v>2681075874</v>
      </c>
      <c r="AH11" s="253">
        <v>0.85045095842509677</v>
      </c>
      <c r="AI11" s="255">
        <v>1.6352636988097373</v>
      </c>
      <c r="AJ11" s="286">
        <v>7450259612</v>
      </c>
      <c r="AK11" s="268">
        <v>0.79919174414831051</v>
      </c>
      <c r="AL11" s="284">
        <v>1376220518</v>
      </c>
      <c r="AM11" s="253">
        <v>-0.4866909469642261</v>
      </c>
      <c r="AN11" s="255">
        <v>-4.8905822373044527E-2</v>
      </c>
      <c r="AO11" s="284">
        <v>2990566162</v>
      </c>
      <c r="AP11" s="253">
        <v>1.1730283213231383</v>
      </c>
      <c r="AQ11" s="255">
        <v>0.59639888330052737</v>
      </c>
      <c r="AR11" s="284">
        <v>2565915060</v>
      </c>
      <c r="AS11" s="253">
        <v>-0.14199689256030579</v>
      </c>
      <c r="AT11" s="255">
        <v>0.77096815053224033</v>
      </c>
      <c r="AU11" s="284">
        <v>2064159001</v>
      </c>
      <c r="AV11" s="253">
        <v>-0.1955466362943441</v>
      </c>
      <c r="AW11" s="255">
        <v>-0.23010049024819201</v>
      </c>
      <c r="AX11" s="286">
        <v>8996860741</v>
      </c>
      <c r="AY11" s="268">
        <v>0.20759023303146606</v>
      </c>
      <c r="AZ11" s="284">
        <v>1028788896</v>
      </c>
      <c r="BA11" s="253">
        <v>-0.50159416231908782</v>
      </c>
      <c r="BB11" s="255">
        <v>-0.25245345310278244</v>
      </c>
      <c r="BC11" s="284">
        <v>1448473495</v>
      </c>
      <c r="BD11" s="253">
        <v>0.40794044398395224</v>
      </c>
      <c r="BE11" s="264">
        <v>-0.51565241611932611</v>
      </c>
      <c r="BF11" s="285">
        <v>2094830215</v>
      </c>
      <c r="BG11" s="253">
        <v>0.44623303238282586</v>
      </c>
      <c r="BH11" s="255">
        <v>-0.18359331232110232</v>
      </c>
      <c r="BI11" s="284">
        <v>3195311912</v>
      </c>
      <c r="BJ11" s="253">
        <v>0.52533216731361687</v>
      </c>
      <c r="BK11" s="264">
        <v>0.54799698591629964</v>
      </c>
      <c r="BL11" s="286">
        <v>7767404518</v>
      </c>
      <c r="BM11" s="300">
        <v>-0.13665391278062022</v>
      </c>
      <c r="BN11" s="284">
        <v>1995717514</v>
      </c>
      <c r="BO11" s="253">
        <v>-0.3754232547673737</v>
      </c>
      <c r="BP11" s="264">
        <v>0.93987077597696</v>
      </c>
      <c r="BQ11" s="284">
        <v>3473561604</v>
      </c>
      <c r="BR11" s="253">
        <v>0.7405076518259186</v>
      </c>
      <c r="BS11" s="264">
        <v>1.3980843391269646</v>
      </c>
      <c r="BT11" s="284">
        <v>3377276533</v>
      </c>
      <c r="BU11" s="253">
        <v>-2.7719407909484683E-2</v>
      </c>
      <c r="BV11" s="255">
        <v>0.61219582800413264</v>
      </c>
      <c r="BW11" s="281">
        <v>2071761610</v>
      </c>
      <c r="BX11" s="253">
        <v>-0.38655849180354929</v>
      </c>
      <c r="BY11" s="257">
        <v>-0.35162460909700388</v>
      </c>
      <c r="BZ11" s="281">
        <f t="shared" si="0"/>
        <v>10918317261</v>
      </c>
      <c r="CA11" s="264">
        <v>0.40565838121320308</v>
      </c>
      <c r="CB11" s="285">
        <v>2195766925</v>
      </c>
      <c r="CC11" s="253">
        <v>5.9855011503953781E-2</v>
      </c>
      <c r="CD11" s="255">
        <v>0.10023934229000298</v>
      </c>
      <c r="CE11" s="284">
        <v>2771918407</v>
      </c>
      <c r="CF11" s="253">
        <v>0.26239191211061708</v>
      </c>
      <c r="CG11" s="255">
        <v>-0.20199532266594</v>
      </c>
      <c r="CH11" s="284">
        <v>3816068922</v>
      </c>
      <c r="CI11" s="253">
        <v>0.37668876268622431</v>
      </c>
      <c r="CJ11" s="255">
        <v>0.1299249216676448</v>
      </c>
      <c r="CK11" s="284">
        <v>3420976235</v>
      </c>
      <c r="CL11" s="253">
        <v>-0.10353394948457384</v>
      </c>
      <c r="CM11" s="264">
        <v>0.65124028676252954</v>
      </c>
      <c r="CN11" s="525">
        <v>12204730489</v>
      </c>
      <c r="CO11" s="255">
        <v>0.1178215651046377</v>
      </c>
      <c r="CP11" s="284">
        <v>2612038748</v>
      </c>
      <c r="CQ11" s="253">
        <v>-0.23646393059494608</v>
      </c>
      <c r="CR11" s="255">
        <v>0.18957923915353625</v>
      </c>
      <c r="CS11" s="284">
        <v>6277443604</v>
      </c>
      <c r="CT11" s="253">
        <v>1.4032735382683534</v>
      </c>
      <c r="CU11" s="255">
        <v>1.2646567042332135</v>
      </c>
      <c r="CV11" s="284">
        <v>5802840025</v>
      </c>
      <c r="CW11" s="253">
        <v>-7.5604594631098143E-2</v>
      </c>
      <c r="CX11" s="530">
        <v>0.52063291927094801</v>
      </c>
      <c r="CY11" s="280">
        <v>3079058169</v>
      </c>
      <c r="CZ11" s="253">
        <f t="shared" si="4"/>
        <v>-0.46938772123051931</v>
      </c>
      <c r="DA11" s="255">
        <f t="shared" si="1"/>
        <v>-9.9947512789430371E-2</v>
      </c>
      <c r="DB11" s="284">
        <f t="shared" si="2"/>
        <v>17771380546</v>
      </c>
      <c r="DC11" s="530">
        <f t="shared" si="3"/>
        <v>0.45610593876015249</v>
      </c>
      <c r="DE11" s="687"/>
      <c r="DF11" s="745"/>
    </row>
    <row r="12" spans="1:110" s="299" customFormat="1" ht="20.100000000000001" customHeight="1" outlineLevel="1">
      <c r="A12" s="294" t="s">
        <v>187</v>
      </c>
      <c r="B12" s="287">
        <v>488368986</v>
      </c>
      <c r="C12" s="290">
        <v>523120779</v>
      </c>
      <c r="D12" s="271">
        <v>7.1158885998547028E-2</v>
      </c>
      <c r="E12" s="289">
        <v>514378254</v>
      </c>
      <c r="F12" s="271">
        <v>-1.6712249543427093E-2</v>
      </c>
      <c r="G12" s="287">
        <v>549631843</v>
      </c>
      <c r="H12" s="268">
        <v>6.8536312967849566E-2</v>
      </c>
      <c r="I12" s="293">
        <v>2075499862</v>
      </c>
      <c r="J12" s="287">
        <v>582118199</v>
      </c>
      <c r="K12" s="253">
        <v>5.9105665753794501E-2</v>
      </c>
      <c r="L12" s="255">
        <v>0.19196389551239856</v>
      </c>
      <c r="M12" s="287">
        <v>626341192</v>
      </c>
      <c r="N12" s="253">
        <v>7.5969095410466592E-2</v>
      </c>
      <c r="O12" s="255">
        <v>0.19731659904107923</v>
      </c>
      <c r="P12" s="287">
        <v>643040784</v>
      </c>
      <c r="Q12" s="253">
        <v>2.6662132737391486E-2</v>
      </c>
      <c r="R12" s="255">
        <v>0.25013213330748618</v>
      </c>
      <c r="S12" s="284">
        <v>653775807</v>
      </c>
      <c r="T12" s="253">
        <v>1.6694155747359218E-2</v>
      </c>
      <c r="U12" s="255">
        <v>0.1894794949134706</v>
      </c>
      <c r="V12" s="286">
        <v>2505275982</v>
      </c>
      <c r="W12" s="268">
        <v>0.20707113879827377</v>
      </c>
      <c r="X12" s="284">
        <v>713687901</v>
      </c>
      <c r="Y12" s="253">
        <v>9.1640120907686029E-2</v>
      </c>
      <c r="Z12" s="255">
        <v>0.22601887765408968</v>
      </c>
      <c r="AA12" s="284">
        <v>806292420</v>
      </c>
      <c r="AB12" s="253">
        <v>0.12975492350402051</v>
      </c>
      <c r="AC12" s="255">
        <v>0.28730543400057895</v>
      </c>
      <c r="AD12" s="284">
        <v>634428694</v>
      </c>
      <c r="AE12" s="253">
        <v>-0.21315309649072478</v>
      </c>
      <c r="AF12" s="255">
        <v>-1.3392758615447309E-2</v>
      </c>
      <c r="AG12" s="284">
        <v>738100217</v>
      </c>
      <c r="AH12" s="253">
        <v>0.16340925935484241</v>
      </c>
      <c r="AI12" s="255">
        <v>0.12898062163991941</v>
      </c>
      <c r="AJ12" s="286">
        <v>2892509232</v>
      </c>
      <c r="AK12" s="268">
        <v>0.15456710269934648</v>
      </c>
      <c r="AL12" s="284">
        <v>1359444568</v>
      </c>
      <c r="AM12" s="253">
        <v>0.841815700211344</v>
      </c>
      <c r="AN12" s="255">
        <v>0.90481660974661815</v>
      </c>
      <c r="AO12" s="284">
        <v>1471665064</v>
      </c>
      <c r="AP12" s="253">
        <v>8.2548783997200781E-2</v>
      </c>
      <c r="AQ12" s="255">
        <v>0.82522497731034106</v>
      </c>
      <c r="AR12" s="284">
        <v>1728157193</v>
      </c>
      <c r="AS12" s="253">
        <v>0.17428702717373201</v>
      </c>
      <c r="AT12" s="255">
        <v>1.7239581206583949</v>
      </c>
      <c r="AU12" s="284">
        <v>1692957746</v>
      </c>
      <c r="AV12" s="253">
        <v>-2.0368197489543993E-2</v>
      </c>
      <c r="AW12" s="255">
        <v>1.2936692159243735</v>
      </c>
      <c r="AX12" s="286">
        <v>6252224571</v>
      </c>
      <c r="AY12" s="268">
        <v>1.1615227712434835</v>
      </c>
      <c r="AZ12" s="284">
        <v>1874702007</v>
      </c>
      <c r="BA12" s="253">
        <v>0.10735309928993342</v>
      </c>
      <c r="BB12" s="255">
        <v>0.37902055819608815</v>
      </c>
      <c r="BC12" s="284">
        <v>2391367147</v>
      </c>
      <c r="BD12" s="253">
        <v>0.27559854209938983</v>
      </c>
      <c r="BE12" s="264">
        <v>0.62493980831497131</v>
      </c>
      <c r="BF12" s="285">
        <v>2575899509</v>
      </c>
      <c r="BG12" s="253">
        <v>7.7166052160371201E-2</v>
      </c>
      <c r="BH12" s="255">
        <v>0.49054699389258616</v>
      </c>
      <c r="BI12" s="284">
        <v>2619758604</v>
      </c>
      <c r="BJ12" s="253">
        <v>1.7026710415821489E-2</v>
      </c>
      <c r="BK12" s="264">
        <v>0.54744476652756346</v>
      </c>
      <c r="BL12" s="286">
        <v>9461727267</v>
      </c>
      <c r="BM12" s="300">
        <v>0.5133377183677621</v>
      </c>
      <c r="BN12" s="284">
        <v>2836308808</v>
      </c>
      <c r="BO12" s="253">
        <v>8.2660365603669961E-2</v>
      </c>
      <c r="BP12" s="264">
        <v>0.51293848164104516</v>
      </c>
      <c r="BQ12" s="284">
        <v>3042973346</v>
      </c>
      <c r="BR12" s="253">
        <v>7.2863905868461476E-2</v>
      </c>
      <c r="BS12" s="264">
        <v>0.27248270923912621</v>
      </c>
      <c r="BT12" s="284">
        <v>3350392541</v>
      </c>
      <c r="BU12" s="253">
        <v>0.10102592433289104</v>
      </c>
      <c r="BV12" s="255">
        <v>0.30066896216020056</v>
      </c>
      <c r="BW12" s="281">
        <v>3351996640</v>
      </c>
      <c r="BX12" s="253">
        <v>4.7877942073060176E-4</v>
      </c>
      <c r="BY12" s="257">
        <v>0.27950591893542254</v>
      </c>
      <c r="BZ12" s="281">
        <f t="shared" si="0"/>
        <v>12581671335</v>
      </c>
      <c r="CA12" s="264">
        <v>0.32974360599903774</v>
      </c>
      <c r="CB12" s="285">
        <v>3476154867</v>
      </c>
      <c r="CC12" s="253">
        <v>3.7040080982897461E-2</v>
      </c>
      <c r="CD12" s="255">
        <v>0.22559111236240259</v>
      </c>
      <c r="CE12" s="284">
        <v>3817386798</v>
      </c>
      <c r="CF12" s="253">
        <v>9.8163615850202612E-2</v>
      </c>
      <c r="CG12" s="255">
        <v>0.25449235466290543</v>
      </c>
      <c r="CH12" s="284">
        <v>3875536437</v>
      </c>
      <c r="CI12" s="253">
        <v>1.5232839132378606E-2</v>
      </c>
      <c r="CJ12" s="255">
        <v>0.15674100559072368</v>
      </c>
      <c r="CK12" s="284">
        <v>4169907658</v>
      </c>
      <c r="CL12" s="253">
        <v>7.5956251679023978E-2</v>
      </c>
      <c r="CM12" s="264">
        <v>0.24400711153457477</v>
      </c>
      <c r="CN12" s="525">
        <v>15338985760</v>
      </c>
      <c r="CO12" s="255">
        <v>0.21915327078443347</v>
      </c>
      <c r="CP12" s="284">
        <v>4335123021</v>
      </c>
      <c r="CQ12" s="253">
        <v>3.962086850605262E-2</v>
      </c>
      <c r="CR12" s="255">
        <v>0.24710295912141245</v>
      </c>
      <c r="CS12" s="284">
        <v>4314775129</v>
      </c>
      <c r="CT12" s="253">
        <v>-4.6937288518530407E-3</v>
      </c>
      <c r="CU12" s="255">
        <v>0.13029550247844712</v>
      </c>
      <c r="CV12" s="284">
        <v>4446158781</v>
      </c>
      <c r="CW12" s="253">
        <v>3.044971014061848E-2</v>
      </c>
      <c r="CX12" s="530">
        <v>0.14723699629094722</v>
      </c>
      <c r="CY12" s="280">
        <v>4552891068</v>
      </c>
      <c r="CZ12" s="253">
        <f t="shared" si="4"/>
        <v>2.4005505034166763E-2</v>
      </c>
      <c r="DA12" s="255">
        <f t="shared" si="1"/>
        <v>9.1844578204326233E-2</v>
      </c>
      <c r="DB12" s="284">
        <f t="shared" si="2"/>
        <v>17648947999</v>
      </c>
      <c r="DC12" s="530">
        <f t="shared" si="3"/>
        <v>0.15059419671825802</v>
      </c>
      <c r="DE12" s="687"/>
      <c r="DF12" s="745"/>
    </row>
    <row r="13" spans="1:110" s="299" customFormat="1" ht="20.100000000000001" customHeight="1" outlineLevel="1">
      <c r="A13" s="294" t="s">
        <v>186</v>
      </c>
      <c r="B13" s="287">
        <v>452134846</v>
      </c>
      <c r="C13" s="290">
        <v>353999588</v>
      </c>
      <c r="D13" s="271">
        <v>-0.21704865012770991</v>
      </c>
      <c r="E13" s="289">
        <v>376235562</v>
      </c>
      <c r="F13" s="271">
        <v>6.281355898075236E-2</v>
      </c>
      <c r="G13" s="287">
        <v>361303397</v>
      </c>
      <c r="H13" s="268">
        <v>-3.9688340253173582E-2</v>
      </c>
      <c r="I13" s="293">
        <v>1543673393</v>
      </c>
      <c r="J13" s="287">
        <v>407151858</v>
      </c>
      <c r="K13" s="253">
        <v>0.12689739808895295</v>
      </c>
      <c r="L13" s="255">
        <v>-9.9490203858341841E-2</v>
      </c>
      <c r="M13" s="287">
        <v>382095618</v>
      </c>
      <c r="N13" s="253">
        <v>-6.1540281611584868E-2</v>
      </c>
      <c r="O13" s="255">
        <v>7.9367408755289359E-2</v>
      </c>
      <c r="P13" s="287">
        <v>452978570</v>
      </c>
      <c r="Q13" s="253">
        <v>0.18551103090640519</v>
      </c>
      <c r="R13" s="255">
        <v>0.20397595483012854</v>
      </c>
      <c r="S13" s="284">
        <v>474553757</v>
      </c>
      <c r="T13" s="253">
        <v>4.7629597576768434E-2</v>
      </c>
      <c r="U13" s="255">
        <v>0.31344947470837092</v>
      </c>
      <c r="V13" s="286">
        <v>1716779803</v>
      </c>
      <c r="W13" s="268">
        <v>0.11213927167817683</v>
      </c>
      <c r="X13" s="284">
        <v>527459737</v>
      </c>
      <c r="Y13" s="253">
        <v>0.11148574680865919</v>
      </c>
      <c r="Z13" s="255">
        <v>0.29548650371134988</v>
      </c>
      <c r="AA13" s="284">
        <v>578696396</v>
      </c>
      <c r="AB13" s="253">
        <v>9.7138521494390284E-2</v>
      </c>
      <c r="AC13" s="255">
        <v>0.51453293034101222</v>
      </c>
      <c r="AD13" s="284">
        <v>472461342</v>
      </c>
      <c r="AE13" s="253">
        <v>-0.18357649146306421</v>
      </c>
      <c r="AF13" s="255">
        <v>4.3010361395242169E-2</v>
      </c>
      <c r="AG13" s="284">
        <v>444301936</v>
      </c>
      <c r="AH13" s="253">
        <v>-5.9601502804011441E-2</v>
      </c>
      <c r="AI13" s="255">
        <v>-6.374793277634927E-2</v>
      </c>
      <c r="AJ13" s="286">
        <v>2022919411</v>
      </c>
      <c r="AK13" s="268">
        <v>0.17832199998219567</v>
      </c>
      <c r="AL13" s="284">
        <v>10005000</v>
      </c>
      <c r="AM13" s="253">
        <v>-0.97748152958757306</v>
      </c>
      <c r="AN13" s="255">
        <v>-0.98103172754586954</v>
      </c>
      <c r="AO13" s="284">
        <v>5020000</v>
      </c>
      <c r="AP13" s="253">
        <v>-0.49825087456271866</v>
      </c>
      <c r="AQ13" s="255">
        <v>-0.99132533045877136</v>
      </c>
      <c r="AR13" s="284">
        <v>4860000</v>
      </c>
      <c r="AS13" s="253">
        <v>-3.1872509960159334E-2</v>
      </c>
      <c r="AT13" s="255">
        <v>-0.98971344411073536</v>
      </c>
      <c r="AU13" s="284">
        <v>7235000</v>
      </c>
      <c r="AV13" s="253">
        <v>0.48868312757201648</v>
      </c>
      <c r="AW13" s="255">
        <v>-0.98371602864228802</v>
      </c>
      <c r="AX13" s="286">
        <v>27120000</v>
      </c>
      <c r="AY13" s="268">
        <v>-0.98659363301744496</v>
      </c>
      <c r="AZ13" s="284">
        <v>119912500</v>
      </c>
      <c r="BA13" s="253">
        <v>15.573946095369731</v>
      </c>
      <c r="BB13" s="255">
        <v>10.985257371314344</v>
      </c>
      <c r="BC13" s="284">
        <v>75102500</v>
      </c>
      <c r="BD13" s="253">
        <v>-0.37368914833732936</v>
      </c>
      <c r="BE13" s="264">
        <v>13.960657370517929</v>
      </c>
      <c r="BF13" s="285">
        <v>103714500</v>
      </c>
      <c r="BG13" s="253">
        <v>0.38097267068339935</v>
      </c>
      <c r="BH13" s="255">
        <v>20.340432098765433</v>
      </c>
      <c r="BI13" s="284">
        <v>105133402</v>
      </c>
      <c r="BJ13" s="253">
        <v>1.3680845012028264E-2</v>
      </c>
      <c r="BK13" s="264">
        <v>13.531223496890117</v>
      </c>
      <c r="BL13" s="286">
        <v>403862902</v>
      </c>
      <c r="BM13" s="300">
        <v>13.891699926253688</v>
      </c>
      <c r="BN13" s="284">
        <v>115897235</v>
      </c>
      <c r="BO13" s="253">
        <v>0.10238261860868914</v>
      </c>
      <c r="BP13" s="264">
        <v>-3.3484957781715785E-2</v>
      </c>
      <c r="BQ13" s="284">
        <v>127549997</v>
      </c>
      <c r="BR13" s="253">
        <v>0.10054391720389178</v>
      </c>
      <c r="BS13" s="264">
        <v>0.6983455544089745</v>
      </c>
      <c r="BT13" s="284">
        <v>37038000</v>
      </c>
      <c r="BU13" s="253">
        <v>-0.70961975012825751</v>
      </c>
      <c r="BV13" s="255">
        <v>-0.64288503536149721</v>
      </c>
      <c r="BW13" s="281">
        <v>20825000</v>
      </c>
      <c r="BX13" s="253">
        <v>-0.43773961876991196</v>
      </c>
      <c r="BY13" s="257">
        <v>-0.80191832848707778</v>
      </c>
      <c r="BZ13" s="281">
        <f t="shared" si="0"/>
        <v>301310232</v>
      </c>
      <c r="CA13" s="264">
        <v>-0.25392941389798662</v>
      </c>
      <c r="CB13" s="285">
        <v>28602275</v>
      </c>
      <c r="CC13" s="253">
        <v>0.37345858343337346</v>
      </c>
      <c r="CD13" s="255">
        <v>-0.75321003128331754</v>
      </c>
      <c r="CE13" s="284">
        <v>30186328</v>
      </c>
      <c r="CF13" s="253">
        <v>5.5382063140082316E-2</v>
      </c>
      <c r="CG13" s="255">
        <v>-0.76333728961200997</v>
      </c>
      <c r="CH13" s="284">
        <v>24905684</v>
      </c>
      <c r="CI13" s="253">
        <v>-0.17493495730914999</v>
      </c>
      <c r="CJ13" s="255">
        <v>-0.32756401533560131</v>
      </c>
      <c r="CK13" s="284">
        <v>16508184</v>
      </c>
      <c r="CL13" s="253">
        <v>-0.33717202868228791</v>
      </c>
      <c r="CM13" s="264">
        <v>-0.20729008403361349</v>
      </c>
      <c r="CN13" s="525">
        <v>100202471</v>
      </c>
      <c r="CO13" s="255">
        <v>-0.66744418091981683</v>
      </c>
      <c r="CP13" s="284">
        <v>36692406</v>
      </c>
      <c r="CQ13" s="253">
        <v>1.2226797326707772</v>
      </c>
      <c r="CR13" s="255">
        <v>0.28284921391742435</v>
      </c>
      <c r="CS13" s="284">
        <v>21828184</v>
      </c>
      <c r="CT13" s="253">
        <v>-0.40510349743758967</v>
      </c>
      <c r="CU13" s="255">
        <v>-0.27688508519486044</v>
      </c>
      <c r="CV13" s="284">
        <v>24850965</v>
      </c>
      <c r="CW13" s="253">
        <v>0.13848064502296653</v>
      </c>
      <c r="CX13" s="530">
        <v>-2.1970486737084016E-3</v>
      </c>
      <c r="CY13" s="280">
        <v>26023125</v>
      </c>
      <c r="CZ13" s="253">
        <f t="shared" si="4"/>
        <v>4.7167584840266841E-2</v>
      </c>
      <c r="DA13" s="255">
        <f t="shared" si="1"/>
        <v>0.57637720781401525</v>
      </c>
      <c r="DB13" s="284">
        <f t="shared" si="2"/>
        <v>109394680</v>
      </c>
      <c r="DC13" s="530">
        <f t="shared" si="3"/>
        <v>9.1736350493791807E-2</v>
      </c>
      <c r="DE13" s="687"/>
      <c r="DF13" s="745"/>
    </row>
    <row r="14" spans="1:110" s="299" customFormat="1" ht="20.100000000000001" customHeight="1" outlineLevel="1">
      <c r="A14" s="294" t="s">
        <v>185</v>
      </c>
      <c r="B14" s="287">
        <v>171328949</v>
      </c>
      <c r="C14" s="290">
        <v>196971402</v>
      </c>
      <c r="D14" s="271">
        <v>0.14966795249529019</v>
      </c>
      <c r="E14" s="289">
        <v>586120546</v>
      </c>
      <c r="F14" s="271">
        <v>1.9756631675901866</v>
      </c>
      <c r="G14" s="287">
        <v>676872636</v>
      </c>
      <c r="H14" s="268">
        <v>0.1548351966491206</v>
      </c>
      <c r="I14" s="293">
        <v>1631293533</v>
      </c>
      <c r="J14" s="287">
        <v>116771099</v>
      </c>
      <c r="K14" s="253">
        <v>-0.82748438511259303</v>
      </c>
      <c r="L14" s="255">
        <v>-0.31843917982593828</v>
      </c>
      <c r="M14" s="287">
        <v>418719048</v>
      </c>
      <c r="N14" s="253">
        <v>2.5858106293921237</v>
      </c>
      <c r="O14" s="255">
        <v>1.1257859960807917</v>
      </c>
      <c r="P14" s="287">
        <v>256015840</v>
      </c>
      <c r="Q14" s="253">
        <v>-0.38857369584008039</v>
      </c>
      <c r="R14" s="255">
        <v>-0.56320275454053093</v>
      </c>
      <c r="S14" s="284">
        <v>744637252</v>
      </c>
      <c r="T14" s="253">
        <v>1.9085592985184041</v>
      </c>
      <c r="U14" s="255">
        <v>0.10011427910641668</v>
      </c>
      <c r="V14" s="286">
        <v>1536143239</v>
      </c>
      <c r="W14" s="268">
        <v>-5.832812554894129E-2</v>
      </c>
      <c r="X14" s="284">
        <v>246458727</v>
      </c>
      <c r="Y14" s="253">
        <v>-0.66902176014154069</v>
      </c>
      <c r="Z14" s="255">
        <v>1.1106140912487259</v>
      </c>
      <c r="AA14" s="284">
        <v>177862674</v>
      </c>
      <c r="AB14" s="253">
        <v>-0.27832673581893486</v>
      </c>
      <c r="AC14" s="255">
        <v>-0.57522191825388369</v>
      </c>
      <c r="AD14" s="284">
        <v>238765483</v>
      </c>
      <c r="AE14" s="253">
        <v>0.34241478344129694</v>
      </c>
      <c r="AF14" s="255">
        <v>-6.7380037891405453E-2</v>
      </c>
      <c r="AG14" s="284">
        <v>1570434924</v>
      </c>
      <c r="AH14" s="253">
        <v>5.577311361207097</v>
      </c>
      <c r="AI14" s="255">
        <v>1.1089932309752348</v>
      </c>
      <c r="AJ14" s="286">
        <v>2233521808</v>
      </c>
      <c r="AK14" s="268">
        <v>0.45398017013958936</v>
      </c>
      <c r="AL14" s="284">
        <v>246912566</v>
      </c>
      <c r="AM14" s="253">
        <v>-0.84277440457634656</v>
      </c>
      <c r="AN14" s="255">
        <v>1.841440169412234E-3</v>
      </c>
      <c r="AO14" s="284">
        <v>125308061</v>
      </c>
      <c r="AP14" s="253">
        <v>-0.49250026829335203</v>
      </c>
      <c r="AQ14" s="255">
        <v>-0.29547859490743966</v>
      </c>
      <c r="AR14" s="284">
        <v>283977338</v>
      </c>
      <c r="AS14" s="253">
        <v>1.2662335984913211</v>
      </c>
      <c r="AT14" s="255">
        <v>0.18935674634344024</v>
      </c>
      <c r="AU14" s="284">
        <v>2390940173</v>
      </c>
      <c r="AV14" s="253">
        <v>7.4194752646072057</v>
      </c>
      <c r="AW14" s="255">
        <v>0.52247007275546298</v>
      </c>
      <c r="AX14" s="286">
        <v>3047138138</v>
      </c>
      <c r="AY14" s="268">
        <v>0.36427507763112033</v>
      </c>
      <c r="AZ14" s="284">
        <v>97217145</v>
      </c>
      <c r="BA14" s="253">
        <v>-0.9593393652849046</v>
      </c>
      <c r="BB14" s="255">
        <v>-0.60626894542094711</v>
      </c>
      <c r="BC14" s="284">
        <v>37900426</v>
      </c>
      <c r="BD14" s="253">
        <v>-0.61014668760330282</v>
      </c>
      <c r="BE14" s="264">
        <v>-0.6975419961210636</v>
      </c>
      <c r="BF14" s="285">
        <v>226073653</v>
      </c>
      <c r="BG14" s="253">
        <v>4.9649369904179972</v>
      </c>
      <c r="BH14" s="255">
        <v>-0.20390248534550315</v>
      </c>
      <c r="BI14" s="284">
        <v>790010291</v>
      </c>
      <c r="BJ14" s="253">
        <v>2.4944819111672425</v>
      </c>
      <c r="BK14" s="264">
        <v>-0.66958174030396367</v>
      </c>
      <c r="BL14" s="286">
        <v>1151201515</v>
      </c>
      <c r="BM14" s="300">
        <v>-0.62220238700579711</v>
      </c>
      <c r="BN14" s="284">
        <v>142955879</v>
      </c>
      <c r="BO14" s="253">
        <v>-0.81904554835729348</v>
      </c>
      <c r="BP14" s="264">
        <v>0.47048011953035651</v>
      </c>
      <c r="BQ14" s="284">
        <v>132205236</v>
      </c>
      <c r="BR14" s="253">
        <v>-7.5202524549550009E-2</v>
      </c>
      <c r="BS14" s="264">
        <v>2.4882255940869897</v>
      </c>
      <c r="BT14" s="284">
        <v>224310824</v>
      </c>
      <c r="BU14" s="253">
        <v>0.69668638540155858</v>
      </c>
      <c r="BV14" s="255">
        <v>-7.7975870987496698E-3</v>
      </c>
      <c r="BW14" s="281">
        <v>1193420911</v>
      </c>
      <c r="BX14" s="253">
        <v>4.320389313892405</v>
      </c>
      <c r="BY14" s="257">
        <v>0.51063970254028002</v>
      </c>
      <c r="BZ14" s="281">
        <f t="shared" si="0"/>
        <v>1692892850</v>
      </c>
      <c r="CA14" s="264">
        <v>0.47054432081771536</v>
      </c>
      <c r="CB14" s="285">
        <v>126425042</v>
      </c>
      <c r="CC14" s="253">
        <v>-0.89406500184912541</v>
      </c>
      <c r="CD14" s="255">
        <v>-0.11563593687532081</v>
      </c>
      <c r="CE14" s="284">
        <v>224624288</v>
      </c>
      <c r="CF14" s="253">
        <v>0.77673888374108668</v>
      </c>
      <c r="CG14" s="255">
        <v>0.69905742613704036</v>
      </c>
      <c r="CH14" s="284">
        <v>145775209</v>
      </c>
      <c r="CI14" s="253">
        <v>-0.35102650609180786</v>
      </c>
      <c r="CJ14" s="255">
        <v>-0.35011959565535722</v>
      </c>
      <c r="CK14" s="284">
        <v>1234584242</v>
      </c>
      <c r="CL14" s="253">
        <v>7.4690960175539853</v>
      </c>
      <c r="CM14" s="264">
        <v>3.4491880124262408E-2</v>
      </c>
      <c r="CN14" s="525">
        <v>1731408781</v>
      </c>
      <c r="CO14" s="255">
        <v>2.2751546856612848E-2</v>
      </c>
      <c r="CP14" s="284">
        <v>206333836</v>
      </c>
      <c r="CQ14" s="253">
        <v>-0.8328718049521322</v>
      </c>
      <c r="CR14" s="255">
        <v>0.63206460315037893</v>
      </c>
      <c r="CS14" s="284">
        <v>442126282</v>
      </c>
      <c r="CT14" s="253">
        <v>1.1427715907923117</v>
      </c>
      <c r="CU14" s="255">
        <v>0.96829241368591457</v>
      </c>
      <c r="CV14" s="284">
        <v>194136863</v>
      </c>
      <c r="CW14" s="253">
        <v>-0.56090178099839805</v>
      </c>
      <c r="CX14" s="530">
        <v>0.33175499683214316</v>
      </c>
      <c r="CY14" s="280">
        <v>1097061935</v>
      </c>
      <c r="CZ14" s="253">
        <f t="shared" si="4"/>
        <v>4.6509717837564937</v>
      </c>
      <c r="DA14" s="255">
        <f t="shared" si="1"/>
        <v>-0.11139159428863021</v>
      </c>
      <c r="DB14" s="284">
        <f t="shared" si="2"/>
        <v>1939658916</v>
      </c>
      <c r="DC14" s="530">
        <f t="shared" si="3"/>
        <v>0.12027785540034186</v>
      </c>
      <c r="DE14" s="687"/>
      <c r="DF14" s="745"/>
    </row>
    <row r="15" spans="1:110" s="299" customFormat="1" ht="20.100000000000001" customHeight="1" outlineLevel="1">
      <c r="A15" s="294" t="s">
        <v>184</v>
      </c>
      <c r="B15" s="287">
        <v>1371728490</v>
      </c>
      <c r="C15" s="290">
        <v>1397927719</v>
      </c>
      <c r="D15" s="271">
        <v>1.9099427613404663E-2</v>
      </c>
      <c r="E15" s="289">
        <v>1161723527</v>
      </c>
      <c r="F15" s="271">
        <v>-0.16896738564492264</v>
      </c>
      <c r="G15" s="287">
        <v>1129175944</v>
      </c>
      <c r="H15" s="268">
        <v>-2.8016634116079131E-2</v>
      </c>
      <c r="I15" s="293">
        <v>5060555680</v>
      </c>
      <c r="J15" s="287">
        <v>1253054838</v>
      </c>
      <c r="K15" s="253">
        <v>0.10970734424360007</v>
      </c>
      <c r="L15" s="255">
        <v>-8.6513951459884053E-2</v>
      </c>
      <c r="M15" s="287">
        <v>1294817008</v>
      </c>
      <c r="N15" s="253">
        <v>3.3328285988390327E-2</v>
      </c>
      <c r="O15" s="255">
        <v>-7.3759686998523533E-2</v>
      </c>
      <c r="P15" s="287">
        <v>1296219433</v>
      </c>
      <c r="Q15" s="253">
        <v>1.0831067180421261E-3</v>
      </c>
      <c r="R15" s="255">
        <v>0.11577273152702539</v>
      </c>
      <c r="S15" s="284">
        <v>1650391451</v>
      </c>
      <c r="T15" s="253">
        <v>0.27323461520731573</v>
      </c>
      <c r="U15" s="255">
        <v>0.46158927647151504</v>
      </c>
      <c r="V15" s="284">
        <v>5494482730</v>
      </c>
      <c r="W15" s="268">
        <v>8.5746917421527069E-2</v>
      </c>
      <c r="X15" s="284">
        <v>1381640428</v>
      </c>
      <c r="Y15" s="253">
        <v>-0.1628407750398605</v>
      </c>
      <c r="Z15" s="255">
        <v>0.10261768767058532</v>
      </c>
      <c r="AA15" s="284">
        <v>1716502599</v>
      </c>
      <c r="AB15" s="253">
        <v>0.24236564319758025</v>
      </c>
      <c r="AC15" s="255">
        <v>0.32567195858150177</v>
      </c>
      <c r="AD15" s="284">
        <v>1609033727</v>
      </c>
      <c r="AE15" s="253">
        <v>-6.260921018273391E-2</v>
      </c>
      <c r="AF15" s="255">
        <v>0.24132819338776268</v>
      </c>
      <c r="AG15" s="284">
        <v>1446209939</v>
      </c>
      <c r="AH15" s="253">
        <v>-0.10119352084905053</v>
      </c>
      <c r="AI15" s="255">
        <v>-0.12371701990838779</v>
      </c>
      <c r="AJ15" s="284">
        <v>6153386693</v>
      </c>
      <c r="AK15" s="268">
        <v>0.11992101811556699</v>
      </c>
      <c r="AL15" s="284">
        <v>1708243501</v>
      </c>
      <c r="AM15" s="253">
        <v>0.18118639274543114</v>
      </c>
      <c r="AN15" s="255">
        <v>0.23638789541847416</v>
      </c>
      <c r="AO15" s="284">
        <v>2281127031</v>
      </c>
      <c r="AP15" s="253">
        <v>0.3353640916325078</v>
      </c>
      <c r="AQ15" s="255">
        <v>0.32893887392243903</v>
      </c>
      <c r="AR15" s="284">
        <v>3392358778</v>
      </c>
      <c r="AS15" s="253">
        <v>0.48714154534079523</v>
      </c>
      <c r="AT15" s="255">
        <v>1.1083204914075737</v>
      </c>
      <c r="AU15" s="284">
        <v>3460586509</v>
      </c>
      <c r="AV15" s="253">
        <v>2.0112180186384832E-2</v>
      </c>
      <c r="AW15" s="255">
        <v>1.3928659426810923</v>
      </c>
      <c r="AX15" s="284">
        <v>10842315819</v>
      </c>
      <c r="AY15" s="268">
        <v>0.76200787630233857</v>
      </c>
      <c r="AZ15" s="284">
        <v>4115741774</v>
      </c>
      <c r="BA15" s="253">
        <v>0.18931914093062763</v>
      </c>
      <c r="BB15" s="279">
        <v>1.4093413916638107</v>
      </c>
      <c r="BC15" s="284">
        <v>4108762252</v>
      </c>
      <c r="BD15" s="253">
        <v>-1.6958114437818361E-3</v>
      </c>
      <c r="BE15" s="278">
        <v>0.80119835334150658</v>
      </c>
      <c r="BF15" s="285">
        <v>3973739702</v>
      </c>
      <c r="BG15" s="253">
        <v>-3.2862098539353513E-2</v>
      </c>
      <c r="BH15" s="279">
        <v>0.17137955093970314</v>
      </c>
      <c r="BI15" s="284">
        <v>2944959343</v>
      </c>
      <c r="BJ15" s="253">
        <v>-0.25889475309170618</v>
      </c>
      <c r="BK15" s="278">
        <v>-0.14899993531703382</v>
      </c>
      <c r="BL15" s="282">
        <v>15143203071</v>
      </c>
      <c r="BM15" s="262">
        <v>0.39667607214163181</v>
      </c>
      <c r="BN15" s="282">
        <v>3789729454</v>
      </c>
      <c r="BO15" s="259">
        <v>0.28685289425403115</v>
      </c>
      <c r="BP15" s="277">
        <v>-7.9211072487464618E-2</v>
      </c>
      <c r="BQ15" s="282">
        <v>2530126841</v>
      </c>
      <c r="BR15" s="259">
        <v>-0.3323727005553152</v>
      </c>
      <c r="BS15" s="277">
        <v>-0.38421191448387559</v>
      </c>
      <c r="BT15" s="282">
        <v>3695947391</v>
      </c>
      <c r="BU15" s="259">
        <v>0.46077553548233352</v>
      </c>
      <c r="BV15" s="275">
        <v>-6.9907022561187415E-2</v>
      </c>
      <c r="BW15" s="281">
        <v>3414940228</v>
      </c>
      <c r="BX15" s="253">
        <v>-7.6031158799576115E-2</v>
      </c>
      <c r="BY15" s="274">
        <v>0.1595882422340118</v>
      </c>
      <c r="BZ15" s="281">
        <f t="shared" si="0"/>
        <v>13430743914</v>
      </c>
      <c r="CA15" s="264">
        <v>-0.11308434212834706</v>
      </c>
      <c r="CB15" s="285">
        <v>3461370706</v>
      </c>
      <c r="CC15" s="253">
        <v>1.3596278382650429E-2</v>
      </c>
      <c r="CD15" s="279">
        <v>-8.6644377121280369E-2</v>
      </c>
      <c r="CE15" s="499">
        <v>3769609144</v>
      </c>
      <c r="CF15" s="253">
        <v>8.905097551836727E-2</v>
      </c>
      <c r="CG15" s="279">
        <v>0.48988939325670744</v>
      </c>
      <c r="CH15" s="558">
        <v>4019302914</v>
      </c>
      <c r="CI15" s="253">
        <v>6.6238636543375362E-2</v>
      </c>
      <c r="CJ15" s="255">
        <v>8.748921150430955E-2</v>
      </c>
      <c r="CK15" s="558">
        <v>3649803005</v>
      </c>
      <c r="CL15" s="253">
        <v>-9.1931341555014701E-2</v>
      </c>
      <c r="CM15" s="264">
        <v>6.8775076961610671E-2</v>
      </c>
      <c r="CN15" s="525">
        <v>14900085769</v>
      </c>
      <c r="CO15" s="255">
        <v>0.10940137526324079</v>
      </c>
      <c r="CP15" s="558">
        <v>4216452986</v>
      </c>
      <c r="CQ15" s="253">
        <v>0.15525494943801776</v>
      </c>
      <c r="CR15" s="255">
        <v>0.21814545280894859</v>
      </c>
      <c r="CS15" s="558">
        <v>4266736456</v>
      </c>
      <c r="CT15" s="253">
        <v>1.1925537926536167E-2</v>
      </c>
      <c r="CU15" s="255">
        <v>0.13187768095036212</v>
      </c>
      <c r="CV15" s="558">
        <v>4923438045</v>
      </c>
      <c r="CW15" s="253">
        <v>0.15391191740388099</v>
      </c>
      <c r="CX15" s="530">
        <v>0.22494824359983534</v>
      </c>
      <c r="CY15" s="513">
        <v>4224063051</v>
      </c>
      <c r="CZ15" s="253">
        <f t="shared" si="4"/>
        <v>-0.14205012586890386</v>
      </c>
      <c r="DA15" s="255">
        <f t="shared" si="1"/>
        <v>0.1573400112864447</v>
      </c>
      <c r="DB15" s="558">
        <f t="shared" si="2"/>
        <v>17630690538</v>
      </c>
      <c r="DC15" s="530">
        <f t="shared" si="3"/>
        <v>0.18326101012660545</v>
      </c>
      <c r="DE15" s="687"/>
      <c r="DF15" s="745"/>
    </row>
    <row r="16" spans="1:110" s="233" customFormat="1" ht="20.100000000000001" customHeight="1">
      <c r="A16" s="292" t="s">
        <v>183</v>
      </c>
      <c r="B16" s="297">
        <v>4151030421</v>
      </c>
      <c r="C16" s="298">
        <v>4601640219</v>
      </c>
      <c r="D16" s="271">
        <v>0.10855372095573479</v>
      </c>
      <c r="E16" s="263">
        <v>4627732186</v>
      </c>
      <c r="F16" s="271">
        <v>5.6701449392473346E-3</v>
      </c>
      <c r="G16" s="297">
        <v>5916559114</v>
      </c>
      <c r="H16" s="268">
        <v>0.27850075937821361</v>
      </c>
      <c r="I16" s="297">
        <v>19296961940</v>
      </c>
      <c r="J16" s="297">
        <v>5540709347</v>
      </c>
      <c r="K16" s="253">
        <v>-6.3525059034844955E-2</v>
      </c>
      <c r="L16" s="255">
        <v>0.33477926805104463</v>
      </c>
      <c r="M16" s="297">
        <v>4943482797</v>
      </c>
      <c r="N16" s="253">
        <v>-0.1077888249675768</v>
      </c>
      <c r="O16" s="255">
        <v>7.4287115404751747E-2</v>
      </c>
      <c r="P16" s="297">
        <v>5402182164</v>
      </c>
      <c r="Q16" s="253">
        <v>9.2788705015493633E-2</v>
      </c>
      <c r="R16" s="255">
        <v>0.16734978319248839</v>
      </c>
      <c r="S16" s="297">
        <v>5006705584</v>
      </c>
      <c r="T16" s="253">
        <v>-7.3206820502175085E-2</v>
      </c>
      <c r="U16" s="255">
        <v>-0.15378085682387044</v>
      </c>
      <c r="V16" s="297">
        <v>20893079892</v>
      </c>
      <c r="W16" s="268">
        <v>8.2713432143505683E-2</v>
      </c>
      <c r="X16" s="297">
        <v>6785755800</v>
      </c>
      <c r="Y16" s="253">
        <v>0.3553334994742523</v>
      </c>
      <c r="Z16" s="255">
        <v>0.22470885495448822</v>
      </c>
      <c r="AA16" s="297">
        <v>6822848651</v>
      </c>
      <c r="AB16" s="253">
        <v>5.4662814420760597E-3</v>
      </c>
      <c r="AC16" s="255">
        <v>0.38017040438383054</v>
      </c>
      <c r="AD16" s="297">
        <v>8365594078</v>
      </c>
      <c r="AE16" s="253">
        <v>0.22611456092813742</v>
      </c>
      <c r="AF16" s="255">
        <v>0.54855830922327997</v>
      </c>
      <c r="AG16" s="297">
        <v>9061977587</v>
      </c>
      <c r="AH16" s="253">
        <v>8.324376039609227E-2</v>
      </c>
      <c r="AI16" s="255">
        <v>0.80996813872169571</v>
      </c>
      <c r="AJ16" s="297">
        <v>31036176116</v>
      </c>
      <c r="AK16" s="268">
        <v>0.4854763527651953</v>
      </c>
      <c r="AL16" s="297">
        <v>10272592628</v>
      </c>
      <c r="AM16" s="253">
        <v>0.13359280900635939</v>
      </c>
      <c r="AN16" s="255">
        <v>0.5138464941517642</v>
      </c>
      <c r="AO16" s="297">
        <v>11033198865</v>
      </c>
      <c r="AP16" s="253">
        <v>7.4042285579086986E-2</v>
      </c>
      <c r="AQ16" s="255">
        <v>0.61709564866031497</v>
      </c>
      <c r="AR16" s="297">
        <v>11523437268</v>
      </c>
      <c r="AS16" s="253">
        <v>4.4433025181405572E-2</v>
      </c>
      <c r="AT16" s="255">
        <v>0.37747984907665511</v>
      </c>
      <c r="AU16" s="297">
        <v>9195592548</v>
      </c>
      <c r="AV16" s="253">
        <v>-0.2020095797687298</v>
      </c>
      <c r="AW16" s="255">
        <v>1.4744569793648576E-2</v>
      </c>
      <c r="AX16" s="297">
        <v>42024821309</v>
      </c>
      <c r="AY16" s="268">
        <v>0.35405924853400528</v>
      </c>
      <c r="AZ16" s="297">
        <v>10058866354</v>
      </c>
      <c r="BA16" s="253">
        <v>9.3879084082271413E-2</v>
      </c>
      <c r="BB16" s="255">
        <v>-2.0805485210953156E-2</v>
      </c>
      <c r="BC16" s="260">
        <v>12207038419</v>
      </c>
      <c r="BD16" s="253">
        <v>0.21356005631248487</v>
      </c>
      <c r="BE16" s="264">
        <v>0.10639158854679076</v>
      </c>
      <c r="BF16" s="263">
        <v>15553602723</v>
      </c>
      <c r="BG16" s="253">
        <v>0.27415038677941261</v>
      </c>
      <c r="BH16" s="255">
        <v>0.34973639906831999</v>
      </c>
      <c r="BI16" s="260">
        <v>19258229714</v>
      </c>
      <c r="BJ16" s="253">
        <v>0.2381844937778792</v>
      </c>
      <c r="BK16" s="264">
        <v>1.0942891514031445</v>
      </c>
      <c r="BL16" s="297">
        <v>57077737210</v>
      </c>
      <c r="BM16" s="262">
        <v>0.35819107451567622</v>
      </c>
      <c r="BN16" s="260">
        <f>BN5-BN6</f>
        <v>21567236114</v>
      </c>
      <c r="BO16" s="259">
        <v>0.11989712628266358</v>
      </c>
      <c r="BP16" s="261">
        <v>1.144102064287154</v>
      </c>
      <c r="BQ16" s="260">
        <f>BQ5-BQ6</f>
        <v>23436388446</v>
      </c>
      <c r="BR16" s="259">
        <v>8.6666289649728112E-2</v>
      </c>
      <c r="BS16" s="261">
        <v>0.9199078139642578</v>
      </c>
      <c r="BT16" s="260">
        <f>BT5-BT6</f>
        <v>24271799306</v>
      </c>
      <c r="BU16" s="259">
        <v>3.5645887246018138E-2</v>
      </c>
      <c r="BV16" s="258">
        <v>0.56052586260981863</v>
      </c>
      <c r="BW16" s="296">
        <f>BW5-BW6</f>
        <v>24916039511</v>
      </c>
      <c r="BX16" s="253">
        <v>2.6542746043584087E-2</v>
      </c>
      <c r="BY16" s="257">
        <v>0.29378659830228249</v>
      </c>
      <c r="BZ16" s="296">
        <f t="shared" si="0"/>
        <v>94191463377</v>
      </c>
      <c r="CA16" s="278">
        <v>0.65023121064613076</v>
      </c>
      <c r="CB16" s="263">
        <f>CB5-CB6</f>
        <v>25068625991</v>
      </c>
      <c r="CC16" s="253">
        <v>6.1240262495423359E-3</v>
      </c>
      <c r="CD16" s="255">
        <v>0.16234763965546484</v>
      </c>
      <c r="CE16" s="260">
        <f>CE5-CE6</f>
        <v>24596907309</v>
      </c>
      <c r="CF16" s="253">
        <v>-1.8817093612125135E-2</v>
      </c>
      <c r="CG16" s="255">
        <v>4.9517819935181562E-2</v>
      </c>
      <c r="CH16" s="260">
        <v>22672714201</v>
      </c>
      <c r="CI16" s="253">
        <v>-7.8229066924033086E-2</v>
      </c>
      <c r="CJ16" s="255">
        <v>-6.5882429433433254E-2</v>
      </c>
      <c r="CK16" s="260">
        <v>17136752651</v>
      </c>
      <c r="CL16" s="253">
        <v>-0.24416845292196343</v>
      </c>
      <c r="CM16" s="264">
        <v>-0.31222004029033501</v>
      </c>
      <c r="CN16" s="524">
        <v>89475000152</v>
      </c>
      <c r="CO16" s="255">
        <v>-5.0073149475578504E-2</v>
      </c>
      <c r="CP16" s="260">
        <v>19656972928</v>
      </c>
      <c r="CQ16" s="253">
        <v>0.14706521873342981</v>
      </c>
      <c r="CR16" s="255">
        <v>-0.21587354109247403</v>
      </c>
      <c r="CS16" s="260">
        <v>25107665126</v>
      </c>
      <c r="CT16" s="253">
        <v>0.27729051761758616</v>
      </c>
      <c r="CU16" s="255">
        <v>2.0765123459773882E-2</v>
      </c>
      <c r="CV16" s="260">
        <v>23205986027</v>
      </c>
      <c r="CW16" s="253">
        <v>-7.5740977484630156E-2</v>
      </c>
      <c r="CX16" s="530">
        <v>2.3520422886840864E-2</v>
      </c>
      <c r="CY16" s="295">
        <v>26228240202</v>
      </c>
      <c r="CZ16" s="253">
        <f t="shared" si="4"/>
        <v>0.13023597323051161</v>
      </c>
      <c r="DA16" s="255">
        <f t="shared" si="1"/>
        <v>0.53052569154456886</v>
      </c>
      <c r="DB16" s="260">
        <f t="shared" si="2"/>
        <v>94198864283</v>
      </c>
      <c r="DC16" s="530">
        <f t="shared" si="3"/>
        <v>5.2795352031015375E-2</v>
      </c>
      <c r="DE16" s="687"/>
      <c r="DF16" s="745"/>
    </row>
    <row r="17" spans="1:110" s="233" customFormat="1" ht="20.100000000000001" customHeight="1">
      <c r="A17" s="292" t="s">
        <v>182</v>
      </c>
      <c r="B17" s="267">
        <v>58364000</v>
      </c>
      <c r="C17" s="272">
        <v>159649857</v>
      </c>
      <c r="D17" s="271">
        <v>1.7354166438215337</v>
      </c>
      <c r="E17" s="266">
        <v>68664958</v>
      </c>
      <c r="F17" s="271">
        <v>-0.56990279045473868</v>
      </c>
      <c r="G17" s="267">
        <v>176275136</v>
      </c>
      <c r="H17" s="268">
        <v>1.5671775114171047</v>
      </c>
      <c r="I17" s="267">
        <v>462953951</v>
      </c>
      <c r="J17" s="267">
        <v>128606974</v>
      </c>
      <c r="K17" s="253">
        <v>-0.27041909075594184</v>
      </c>
      <c r="L17" s="255">
        <v>1.2035325543143034</v>
      </c>
      <c r="M17" s="267">
        <v>115950364</v>
      </c>
      <c r="N17" s="253">
        <v>-9.8413092279116987E-2</v>
      </c>
      <c r="O17" s="255">
        <v>-0.2737208402259953</v>
      </c>
      <c r="P17" s="267">
        <v>91757414</v>
      </c>
      <c r="Q17" s="253">
        <v>-0.20864919406376337</v>
      </c>
      <c r="R17" s="255">
        <v>0.33630627138809288</v>
      </c>
      <c r="S17" s="267">
        <v>167490881</v>
      </c>
      <c r="T17" s="253">
        <v>0.82536618784831917</v>
      </c>
      <c r="U17" s="255">
        <v>-4.9832637769174681E-2</v>
      </c>
      <c r="V17" s="267">
        <v>503805633</v>
      </c>
      <c r="W17" s="268">
        <v>8.8241350812016339E-2</v>
      </c>
      <c r="X17" s="267">
        <v>1181029502</v>
      </c>
      <c r="Y17" s="253">
        <v>6.0513062857434008</v>
      </c>
      <c r="Z17" s="255">
        <v>8.1832461745037239</v>
      </c>
      <c r="AA17" s="267">
        <v>-488878928</v>
      </c>
      <c r="AB17" s="253">
        <v>-1.4139430278177758</v>
      </c>
      <c r="AC17" s="255">
        <v>-5.2162776479080311</v>
      </c>
      <c r="AD17" s="267">
        <v>844435081</v>
      </c>
      <c r="AE17" s="253">
        <v>-2.7272887674962338</v>
      </c>
      <c r="AF17" s="255">
        <v>8.2029084538062502</v>
      </c>
      <c r="AG17" s="267">
        <v>-408189589</v>
      </c>
      <c r="AH17" s="253">
        <v>-1.4833877679698151</v>
      </c>
      <c r="AI17" s="255">
        <v>-3.4370854494460508</v>
      </c>
      <c r="AJ17" s="267">
        <v>1128396066</v>
      </c>
      <c r="AK17" s="268">
        <v>1.2397448382638467</v>
      </c>
      <c r="AL17" s="267">
        <v>1231029873</v>
      </c>
      <c r="AM17" s="253">
        <v>-4.0158286888595782</v>
      </c>
      <c r="AN17" s="255">
        <v>4.233625909880101E-2</v>
      </c>
      <c r="AO17" s="267">
        <v>4696918868</v>
      </c>
      <c r="AP17" s="253">
        <v>2.8154385779068742</v>
      </c>
      <c r="AQ17" s="255">
        <v>-10.607529797234378</v>
      </c>
      <c r="AR17" s="267">
        <v>1062345335</v>
      </c>
      <c r="AS17" s="253">
        <v>-0.77382080362559924</v>
      </c>
      <c r="AT17" s="255">
        <v>0.25805447796169889</v>
      </c>
      <c r="AU17" s="267">
        <v>431535578</v>
      </c>
      <c r="AV17" s="253">
        <v>-0.5937897369314471</v>
      </c>
      <c r="AW17" s="255">
        <v>-2.0571939844355018</v>
      </c>
      <c r="AX17" s="267">
        <v>7421829654</v>
      </c>
      <c r="AY17" s="268">
        <v>5.5773267717152786</v>
      </c>
      <c r="AZ17" s="267">
        <v>657052839</v>
      </c>
      <c r="BA17" s="253">
        <v>0.52259251032136222</v>
      </c>
      <c r="BB17" s="255">
        <v>-0.46625759990797555</v>
      </c>
      <c r="BC17" s="267">
        <v>564281560</v>
      </c>
      <c r="BD17" s="253">
        <v>-0.14119302663876021</v>
      </c>
      <c r="BE17" s="264">
        <v>-0.87986133551413093</v>
      </c>
      <c r="BF17" s="266">
        <v>507361965</v>
      </c>
      <c r="BG17" s="253">
        <v>-0.10087091096863066</v>
      </c>
      <c r="BH17" s="255">
        <v>-0.52241333558451597</v>
      </c>
      <c r="BI17" s="267">
        <v>767958003</v>
      </c>
      <c r="BJ17" s="253">
        <v>0.51362943219442947</v>
      </c>
      <c r="BK17" s="264">
        <v>0.77959371637255837</v>
      </c>
      <c r="BL17" s="276">
        <v>2496654367</v>
      </c>
      <c r="BM17" s="262">
        <v>-0.6636066194736191</v>
      </c>
      <c r="BN17" s="276">
        <f>+BN18+BN19</f>
        <v>781500182</v>
      </c>
      <c r="BO17" s="259">
        <v>1.7634009863948252E-2</v>
      </c>
      <c r="BP17" s="261">
        <v>0.18940233663612549</v>
      </c>
      <c r="BQ17" s="276">
        <f>+BQ18+BQ19</f>
        <v>997888165</v>
      </c>
      <c r="BR17" s="259">
        <v>0.27688794959231378</v>
      </c>
      <c r="BS17" s="261">
        <v>0.76842242549978068</v>
      </c>
      <c r="BT17" s="276">
        <f>+BT18+BT19</f>
        <v>2603528281</v>
      </c>
      <c r="BU17" s="259">
        <v>1.6090381390583985</v>
      </c>
      <c r="BV17" s="258">
        <v>4.1315007048271744</v>
      </c>
      <c r="BW17" s="256">
        <f>+BW18+BW19</f>
        <v>295254679</v>
      </c>
      <c r="BX17" s="253">
        <v>-0.88659440300506576</v>
      </c>
      <c r="BY17" s="257">
        <v>-0.61553277933611161</v>
      </c>
      <c r="BZ17" s="256">
        <f t="shared" si="0"/>
        <v>4678171307</v>
      </c>
      <c r="CA17" s="264">
        <v>0.87377610967485597</v>
      </c>
      <c r="CB17" s="266">
        <f>CB18+CB19</f>
        <v>1443524448</v>
      </c>
      <c r="CC17" s="253">
        <v>3.8890823775903653</v>
      </c>
      <c r="CD17" s="255">
        <v>0.84711978480383765</v>
      </c>
      <c r="CE17" s="267">
        <f>CE18+CE19</f>
        <v>2097024203</v>
      </c>
      <c r="CF17" s="253">
        <v>0.45271124843463673</v>
      </c>
      <c r="CG17" s="255">
        <v>1.1014621443075239</v>
      </c>
      <c r="CH17" s="267">
        <v>2734522437</v>
      </c>
      <c r="CI17" s="253">
        <v>0.30400137160457952</v>
      </c>
      <c r="CJ17" s="255">
        <v>5.0314089904829329E-2</v>
      </c>
      <c r="CK17" s="267">
        <v>441297441</v>
      </c>
      <c r="CL17" s="253">
        <v>-0.83861992316137646</v>
      </c>
      <c r="CM17" s="264">
        <v>0.4946331841196665</v>
      </c>
      <c r="CN17" s="524">
        <v>6716368529</v>
      </c>
      <c r="CO17" s="255">
        <v>0.43568246826494428</v>
      </c>
      <c r="CP17" s="267">
        <f>CP18+CP19</f>
        <v>3927334765</v>
      </c>
      <c r="CQ17" s="253">
        <v>7.8995185562383536</v>
      </c>
      <c r="CR17" s="255">
        <v>1.7206569105506415</v>
      </c>
      <c r="CS17" s="267">
        <v>4076788842</v>
      </c>
      <c r="CT17" s="253">
        <v>3.8054835134483378E-2</v>
      </c>
      <c r="CU17" s="255">
        <v>0.94408287523231804</v>
      </c>
      <c r="CV17" s="267">
        <v>2987346066</v>
      </c>
      <c r="CW17" s="253">
        <v>-0.26723061169524265</v>
      </c>
      <c r="CX17" s="530">
        <v>9.2456227668539004E-2</v>
      </c>
      <c r="CY17" s="254">
        <v>5323141717</v>
      </c>
      <c r="CZ17" s="253">
        <f t="shared" si="4"/>
        <v>0.78189657287599967</v>
      </c>
      <c r="DA17" s="255">
        <f t="shared" si="1"/>
        <v>11.062480364575691</v>
      </c>
      <c r="DB17" s="267">
        <f t="shared" si="2"/>
        <v>16314611390</v>
      </c>
      <c r="DC17" s="530">
        <f t="shared" si="3"/>
        <v>1.429082221971087</v>
      </c>
      <c r="DD17" s="742"/>
      <c r="DE17" s="687"/>
      <c r="DF17" s="745"/>
    </row>
    <row r="18" spans="1:110" ht="20.100000000000001" customHeight="1" outlineLevel="1">
      <c r="A18" s="294" t="s">
        <v>181</v>
      </c>
      <c r="B18" s="287">
        <v>46063347</v>
      </c>
      <c r="C18" s="290">
        <v>122429822</v>
      </c>
      <c r="D18" s="271">
        <v>1.657857710600144</v>
      </c>
      <c r="E18" s="289">
        <v>63056245</v>
      </c>
      <c r="F18" s="271">
        <v>-0.4849600859503006</v>
      </c>
      <c r="G18" s="287">
        <v>35541346</v>
      </c>
      <c r="H18" s="268">
        <v>-0.43635486064861617</v>
      </c>
      <c r="I18" s="293">
        <v>267090760</v>
      </c>
      <c r="J18" s="287">
        <v>119642890</v>
      </c>
      <c r="K18" s="253">
        <v>2.3663016026461126</v>
      </c>
      <c r="L18" s="255">
        <v>1.5973555503902048</v>
      </c>
      <c r="M18" s="287">
        <v>99864432</v>
      </c>
      <c r="N18" s="253">
        <v>-0.16531243937688234</v>
      </c>
      <c r="O18" s="255">
        <v>-0.18431285475527359</v>
      </c>
      <c r="P18" s="287">
        <v>84949492</v>
      </c>
      <c r="Q18" s="253">
        <v>-0.14935187334765998</v>
      </c>
      <c r="R18" s="255">
        <v>0.34720188301729671</v>
      </c>
      <c r="S18" s="284">
        <v>163779307</v>
      </c>
      <c r="T18" s="253">
        <v>0.9279609935748645</v>
      </c>
      <c r="U18" s="255">
        <v>3.6081346215756716</v>
      </c>
      <c r="V18" s="286">
        <v>468236121</v>
      </c>
      <c r="W18" s="268">
        <v>0.75309741527561647</v>
      </c>
      <c r="X18" s="284">
        <v>1167487625</v>
      </c>
      <c r="Y18" s="253">
        <v>6.1284196177481691</v>
      </c>
      <c r="Z18" s="255">
        <v>8.758102842550862</v>
      </c>
      <c r="AA18" s="284">
        <v>-599344485</v>
      </c>
      <c r="AB18" s="253">
        <v>-1.5133626020232978</v>
      </c>
      <c r="AC18" s="255">
        <v>-7.0015810734296267</v>
      </c>
      <c r="AD18" s="284">
        <v>730592526</v>
      </c>
      <c r="AE18" s="253">
        <v>-2.2189859826607066</v>
      </c>
      <c r="AF18" s="255">
        <v>7.6003165975377467</v>
      </c>
      <c r="AG18" s="284">
        <v>-454753645</v>
      </c>
      <c r="AH18" s="253">
        <v>-1.6224449728356514</v>
      </c>
      <c r="AI18" s="255">
        <v>-3.7766245524533817</v>
      </c>
      <c r="AJ18" s="286">
        <v>843982021</v>
      </c>
      <c r="AK18" s="268">
        <v>0.80247098237002512</v>
      </c>
      <c r="AL18" s="284">
        <v>1150442246</v>
      </c>
      <c r="AM18" s="253">
        <v>-3.529814238212428</v>
      </c>
      <c r="AN18" s="255">
        <v>-1.4600051114032175E-2</v>
      </c>
      <c r="AO18" s="284">
        <v>4351462063</v>
      </c>
      <c r="AP18" s="253">
        <v>2.782425478662403</v>
      </c>
      <c r="AQ18" s="255">
        <v>-8.2603689062059189</v>
      </c>
      <c r="AR18" s="284">
        <v>849171856</v>
      </c>
      <c r="AS18" s="253">
        <v>-0.80485366901841693</v>
      </c>
      <c r="AT18" s="255">
        <v>0.16230569815601981</v>
      </c>
      <c r="AU18" s="284">
        <v>453836441</v>
      </c>
      <c r="AV18" s="253">
        <v>-0.46555407154238049</v>
      </c>
      <c r="AW18" s="255">
        <v>-1.9979830749899761</v>
      </c>
      <c r="AX18" s="286">
        <v>6804912606</v>
      </c>
      <c r="AY18" s="268">
        <v>7.062864417345212</v>
      </c>
      <c r="AZ18" s="284">
        <v>390370813</v>
      </c>
      <c r="BA18" s="253">
        <v>-0.13984251211770804</v>
      </c>
      <c r="BB18" s="255">
        <v>-0.66067760953903631</v>
      </c>
      <c r="BC18" s="284">
        <v>407120274</v>
      </c>
      <c r="BD18" s="253">
        <v>4.2906540248950353E-2</v>
      </c>
      <c r="BE18" s="264">
        <v>-0.90644057833763536</v>
      </c>
      <c r="BF18" s="285">
        <v>535935877</v>
      </c>
      <c r="BG18" s="253">
        <v>0.31640675060068357</v>
      </c>
      <c r="BH18" s="255">
        <v>-0.36887230398271698</v>
      </c>
      <c r="BI18" s="284">
        <v>595952342</v>
      </c>
      <c r="BJ18" s="253">
        <v>0.11198441376224566</v>
      </c>
      <c r="BK18" s="264">
        <v>0.3131434326579341</v>
      </c>
      <c r="BL18" s="283">
        <v>1929379306</v>
      </c>
      <c r="BM18" s="262">
        <v>-0.71647258124978186</v>
      </c>
      <c r="BN18" s="282">
        <v>343516998</v>
      </c>
      <c r="BO18" s="259">
        <v>-0.42358310591218384</v>
      </c>
      <c r="BP18" s="261">
        <v>-0.12002386817787014</v>
      </c>
      <c r="BQ18" s="282">
        <v>1048644099</v>
      </c>
      <c r="BR18" s="259">
        <v>2.0526701883905027</v>
      </c>
      <c r="BS18" s="261">
        <v>1.5757599558895956</v>
      </c>
      <c r="BT18" s="282">
        <v>2297537603</v>
      </c>
      <c r="BU18" s="259">
        <v>1.1909603126465504</v>
      </c>
      <c r="BV18" s="258">
        <v>3.286963611880009</v>
      </c>
      <c r="BW18" s="281">
        <v>251125610</v>
      </c>
      <c r="BX18" s="253">
        <v>-0.89069793257264052</v>
      </c>
      <c r="BY18" s="257">
        <v>-0.5786146100924292</v>
      </c>
      <c r="BZ18" s="281">
        <f t="shared" si="0"/>
        <v>3940824310</v>
      </c>
      <c r="CA18" s="264">
        <v>1.0425347663597258</v>
      </c>
      <c r="CB18" s="285">
        <v>1059853874</v>
      </c>
      <c r="CC18" s="253">
        <v>3.2204133381696911</v>
      </c>
      <c r="CD18" s="255">
        <v>2.0853025619419276</v>
      </c>
      <c r="CE18" s="284">
        <v>683718200</v>
      </c>
      <c r="CF18" s="253">
        <v>-0.35489389926974024</v>
      </c>
      <c r="CG18" s="255">
        <v>-0.34799785680193862</v>
      </c>
      <c r="CH18" s="284">
        <v>1246210708</v>
      </c>
      <c r="CI18" s="253">
        <v>0.82269640913464048</v>
      </c>
      <c r="CJ18" s="255">
        <v>-0.45758854768132384</v>
      </c>
      <c r="CK18" s="284">
        <v>1771777814</v>
      </c>
      <c r="CL18" s="253">
        <v>0.42173213777264373</v>
      </c>
      <c r="CM18" s="264">
        <v>6.0553449885099333</v>
      </c>
      <c r="CN18" s="525">
        <f>CB18+CE18+CH18+CK18</f>
        <v>4761560596</v>
      </c>
      <c r="CO18" s="255">
        <v>0.20826512968805755</v>
      </c>
      <c r="CP18" s="284">
        <v>3168565628</v>
      </c>
      <c r="CQ18" s="253">
        <v>0.78835382346649019</v>
      </c>
      <c r="CR18" s="255">
        <v>1.9896249905107202</v>
      </c>
      <c r="CS18" s="284">
        <v>3823391300</v>
      </c>
      <c r="CT18" s="253">
        <v>0.20666312422675825</v>
      </c>
      <c r="CU18" s="255">
        <v>4.5920572247455169</v>
      </c>
      <c r="CV18" s="284">
        <v>2323119365</v>
      </c>
      <c r="CW18" s="253">
        <v>-0.39239298760762464</v>
      </c>
      <c r="CX18" s="530">
        <v>0.86414652842158057</v>
      </c>
      <c r="CY18" s="280">
        <v>2563946400</v>
      </c>
      <c r="CZ18" s="253">
        <f t="shared" si="4"/>
        <v>0.10366537278638721</v>
      </c>
      <c r="DA18" s="255">
        <f t="shared" si="1"/>
        <v>0.44710379582617343</v>
      </c>
      <c r="DB18" s="284">
        <f t="shared" si="2"/>
        <v>11879022693</v>
      </c>
      <c r="DC18" s="530">
        <f t="shared" si="3"/>
        <v>1.4947750749993816</v>
      </c>
      <c r="DE18" s="687"/>
      <c r="DF18" s="745"/>
    </row>
    <row r="19" spans="1:110" ht="20.100000000000001" customHeight="1" outlineLevel="1">
      <c r="A19" s="294" t="s">
        <v>180</v>
      </c>
      <c r="B19" s="287">
        <v>12300653</v>
      </c>
      <c r="C19" s="290">
        <v>37220035</v>
      </c>
      <c r="D19" s="271">
        <v>2.0258584645872051</v>
      </c>
      <c r="E19" s="289">
        <v>5608713</v>
      </c>
      <c r="F19" s="271">
        <v>-0.84930930344369637</v>
      </c>
      <c r="G19" s="287">
        <v>140733790</v>
      </c>
      <c r="H19" s="268">
        <v>24.091993475151966</v>
      </c>
      <c r="I19" s="293">
        <v>195863191</v>
      </c>
      <c r="J19" s="287">
        <v>8964084</v>
      </c>
      <c r="K19" s="253">
        <v>-0.93630467849974053</v>
      </c>
      <c r="L19" s="255">
        <v>-0.27125137177676661</v>
      </c>
      <c r="M19" s="287">
        <v>16085932</v>
      </c>
      <c r="N19" s="253">
        <v>0.79448697714122263</v>
      </c>
      <c r="O19" s="255">
        <v>-0.56781523714311399</v>
      </c>
      <c r="P19" s="287">
        <v>6807922</v>
      </c>
      <c r="Q19" s="253">
        <v>-0.57677789511978539</v>
      </c>
      <c r="R19" s="255">
        <v>0.21381179603948364</v>
      </c>
      <c r="S19" s="284">
        <v>3711574</v>
      </c>
      <c r="T19" s="253">
        <v>-0.45481543413687764</v>
      </c>
      <c r="U19" s="255">
        <v>-0.97362698752019683</v>
      </c>
      <c r="V19" s="286">
        <v>35569512</v>
      </c>
      <c r="W19" s="268">
        <v>-0.81839613753663398</v>
      </c>
      <c r="X19" s="284">
        <v>13541877</v>
      </c>
      <c r="Y19" s="253">
        <v>2.6485536863875003</v>
      </c>
      <c r="Z19" s="255">
        <v>0.51068162681206464</v>
      </c>
      <c r="AA19" s="284">
        <v>110465557</v>
      </c>
      <c r="AB19" s="253">
        <v>7.157329814766447</v>
      </c>
      <c r="AC19" s="255">
        <v>5.8672152163766453</v>
      </c>
      <c r="AD19" s="284">
        <v>113842555</v>
      </c>
      <c r="AE19" s="253">
        <v>3.0570596769814884E-2</v>
      </c>
      <c r="AF19" s="255">
        <v>15.722070993175304</v>
      </c>
      <c r="AG19" s="284">
        <v>46564056</v>
      </c>
      <c r="AH19" s="253">
        <v>-0.59097847022143868</v>
      </c>
      <c r="AI19" s="255">
        <v>11.545635894636614</v>
      </c>
      <c r="AJ19" s="286">
        <v>284414045</v>
      </c>
      <c r="AK19" s="268">
        <v>6.9960063832194264</v>
      </c>
      <c r="AL19" s="284">
        <v>80587627</v>
      </c>
      <c r="AM19" s="253">
        <v>0.73068314753336772</v>
      </c>
      <c r="AN19" s="255">
        <v>4.950993868870615</v>
      </c>
      <c r="AO19" s="284">
        <v>345456805</v>
      </c>
      <c r="AP19" s="253">
        <v>3.2867226379553278</v>
      </c>
      <c r="AQ19" s="255">
        <v>2.1272807052428115</v>
      </c>
      <c r="AR19" s="284">
        <v>213173479</v>
      </c>
      <c r="AS19" s="253">
        <v>-0.38292291275026413</v>
      </c>
      <c r="AT19" s="255">
        <v>0.87252894139629955</v>
      </c>
      <c r="AU19" s="284">
        <v>-22300863</v>
      </c>
      <c r="AV19" s="253">
        <v>-1.1046136841440768</v>
      </c>
      <c r="AW19" s="255">
        <v>-1.4789287041489685</v>
      </c>
      <c r="AX19" s="286">
        <v>616917048</v>
      </c>
      <c r="AY19" s="268">
        <v>1.1690808131504196</v>
      </c>
      <c r="AZ19" s="284">
        <v>266682026</v>
      </c>
      <c r="BA19" s="253">
        <v>-12.958372462984952</v>
      </c>
      <c r="BB19" s="279">
        <v>2.3092180019148598</v>
      </c>
      <c r="BC19" s="284">
        <v>157161286</v>
      </c>
      <c r="BD19" s="253">
        <v>-0.41067912090933345</v>
      </c>
      <c r="BE19" s="264">
        <v>-0.54506241091415175</v>
      </c>
      <c r="BF19" s="285">
        <v>-28573912</v>
      </c>
      <c r="BG19" s="253">
        <v>-1.1818126634570807</v>
      </c>
      <c r="BH19" s="279">
        <v>-1.1340406514639656</v>
      </c>
      <c r="BI19" s="284">
        <v>172005661</v>
      </c>
      <c r="BJ19" s="253">
        <v>-7.0196749048572702</v>
      </c>
      <c r="BK19" s="264">
        <v>-8.7129598527196013</v>
      </c>
      <c r="BL19" s="283">
        <v>567275061</v>
      </c>
      <c r="BM19" s="262">
        <v>-8.0467847599504205E-2</v>
      </c>
      <c r="BN19" s="282">
        <v>437983184</v>
      </c>
      <c r="BO19" s="259">
        <v>1.5463300536370137</v>
      </c>
      <c r="BP19" s="261">
        <v>0.64234234518677313</v>
      </c>
      <c r="BQ19" s="282">
        <v>-50755934</v>
      </c>
      <c r="BR19" s="259">
        <v>-1.115885577013386</v>
      </c>
      <c r="BS19" s="261">
        <v>-1.3229544329384018</v>
      </c>
      <c r="BT19" s="282">
        <v>305990678</v>
      </c>
      <c r="BU19" s="259">
        <v>-7.028668056822676</v>
      </c>
      <c r="BV19" s="258">
        <v>-11.708742926064867</v>
      </c>
      <c r="BW19" s="281">
        <v>44129069</v>
      </c>
      <c r="BX19" s="253">
        <v>-0.85578296277378751</v>
      </c>
      <c r="BY19" s="257">
        <v>-0.74344408931982775</v>
      </c>
      <c r="BZ19" s="281">
        <f t="shared" si="0"/>
        <v>737346997</v>
      </c>
      <c r="CA19" s="264">
        <v>0.29980506405516039</v>
      </c>
      <c r="CB19" s="285">
        <v>383670574</v>
      </c>
      <c r="CC19" s="253">
        <v>7.6942820842198145</v>
      </c>
      <c r="CD19" s="255">
        <v>-0.12400615362438205</v>
      </c>
      <c r="CE19" s="284">
        <v>1413306003</v>
      </c>
      <c r="CF19" s="253">
        <v>2.6836445085309046</v>
      </c>
      <c r="CG19" s="255">
        <v>-28.845138324121866</v>
      </c>
      <c r="CH19" s="284">
        <v>1488311729</v>
      </c>
      <c r="CI19" s="253">
        <v>5.3071115413637626E-2</v>
      </c>
      <c r="CJ19" s="255">
        <v>3.8639119947307679</v>
      </c>
      <c r="CK19" s="284">
        <v>-1330480373</v>
      </c>
      <c r="CL19" s="253">
        <v>-1.8939527567211694</v>
      </c>
      <c r="CM19" s="264">
        <v>-31.149749431604821</v>
      </c>
      <c r="CN19" s="525">
        <f>CB19+CE19+CH19+CK19</f>
        <v>1954807933</v>
      </c>
      <c r="CO19" s="255">
        <v>1.651137037179796</v>
      </c>
      <c r="CP19" s="284">
        <v>758769137</v>
      </c>
      <c r="CQ19" s="253">
        <v>-1.5702971290655785</v>
      </c>
      <c r="CR19" s="255">
        <v>0.97765788783165841</v>
      </c>
      <c r="CS19" s="284">
        <v>253397542</v>
      </c>
      <c r="CT19" s="253">
        <v>-0.66604131659614407</v>
      </c>
      <c r="CU19" s="255">
        <v>-0.82070581921953389</v>
      </c>
      <c r="CV19" s="284">
        <v>664226701</v>
      </c>
      <c r="CW19" s="253">
        <v>1.6212831259428713</v>
      </c>
      <c r="CX19" s="530">
        <v>-0.55370458482760498</v>
      </c>
      <c r="CY19" s="280">
        <v>2759195317</v>
      </c>
      <c r="CZ19" s="253">
        <f t="shared" si="4"/>
        <v>3.1539963883505493</v>
      </c>
      <c r="DA19" s="255">
        <f t="shared" si="1"/>
        <v>-3.0738339121670006</v>
      </c>
      <c r="DB19" s="284">
        <f t="shared" si="2"/>
        <v>4435588697</v>
      </c>
      <c r="DC19" s="530">
        <f t="shared" si="3"/>
        <v>1.2690662453946571</v>
      </c>
      <c r="DE19" s="687"/>
      <c r="DF19" s="745"/>
    </row>
    <row r="20" spans="1:110" s="233" customFormat="1" ht="20.100000000000001" customHeight="1">
      <c r="A20" s="292" t="s">
        <v>179</v>
      </c>
      <c r="B20" s="267">
        <v>106748925</v>
      </c>
      <c r="C20" s="272">
        <v>-7824620</v>
      </c>
      <c r="D20" s="271">
        <v>-1.073299286152062</v>
      </c>
      <c r="E20" s="266">
        <v>505228698</v>
      </c>
      <c r="F20" s="271">
        <v>-65.569103419718786</v>
      </c>
      <c r="G20" s="267">
        <v>3460498620</v>
      </c>
      <c r="H20" s="268">
        <v>5.8493706586714911</v>
      </c>
      <c r="I20" s="270">
        <v>4064651623</v>
      </c>
      <c r="J20" s="267">
        <v>158855020</v>
      </c>
      <c r="K20" s="253">
        <v>-0.95409475990486015</v>
      </c>
      <c r="L20" s="255">
        <v>0.48811821758392404</v>
      </c>
      <c r="M20" s="267">
        <v>2335067130</v>
      </c>
      <c r="N20" s="253">
        <v>13.699360020224731</v>
      </c>
      <c r="O20" s="255">
        <v>-299.42562705920545</v>
      </c>
      <c r="P20" s="267">
        <v>112409791</v>
      </c>
      <c r="Q20" s="253">
        <v>-0.95186014587940349</v>
      </c>
      <c r="R20" s="255">
        <v>-0.77750711421384855</v>
      </c>
      <c r="S20" s="267">
        <v>2242668555</v>
      </c>
      <c r="T20" s="253">
        <v>18.95082932766951</v>
      </c>
      <c r="U20" s="255">
        <v>-0.35192329162090519</v>
      </c>
      <c r="V20" s="267">
        <v>4849000496</v>
      </c>
      <c r="W20" s="268">
        <v>0.19296828996653237</v>
      </c>
      <c r="X20" s="267">
        <v>647342377</v>
      </c>
      <c r="Y20" s="253">
        <v>-0.71135173962431553</v>
      </c>
      <c r="Z20" s="255">
        <v>3.0750514336909216</v>
      </c>
      <c r="AA20" s="267">
        <v>975996052</v>
      </c>
      <c r="AB20" s="253">
        <v>0.50769683351040684</v>
      </c>
      <c r="AC20" s="255">
        <v>-0.58202655527081149</v>
      </c>
      <c r="AD20" s="267">
        <v>777415470</v>
      </c>
      <c r="AE20" s="253">
        <v>-0.20346453409629162</v>
      </c>
      <c r="AF20" s="255">
        <v>5.9159053057931583</v>
      </c>
      <c r="AG20" s="267">
        <v>2225362303</v>
      </c>
      <c r="AH20" s="253">
        <v>1.8625135321786175</v>
      </c>
      <c r="AI20" s="255">
        <v>-7.7168121706686632E-3</v>
      </c>
      <c r="AJ20" s="267">
        <v>4626116202</v>
      </c>
      <c r="AK20" s="268">
        <v>-4.5964997154333109E-2</v>
      </c>
      <c r="AL20" s="267">
        <v>950007772</v>
      </c>
      <c r="AM20" s="253">
        <v>-0.5730997282018756</v>
      </c>
      <c r="AN20" s="255">
        <v>0.46755072084520743</v>
      </c>
      <c r="AO20" s="267">
        <v>7045217399</v>
      </c>
      <c r="AP20" s="253">
        <v>6.4159576443970394</v>
      </c>
      <c r="AQ20" s="255">
        <v>6.2184896491773927</v>
      </c>
      <c r="AR20" s="267">
        <v>864682416</v>
      </c>
      <c r="AS20" s="253">
        <v>-0.87726675175094904</v>
      </c>
      <c r="AT20" s="255">
        <v>0.11225264915296829</v>
      </c>
      <c r="AU20" s="267">
        <v>3688657259</v>
      </c>
      <c r="AV20" s="253">
        <v>3.265909877135746</v>
      </c>
      <c r="AW20" s="255">
        <v>0.65755358308502809</v>
      </c>
      <c r="AX20" s="267">
        <v>12548564846</v>
      </c>
      <c r="AY20" s="268">
        <v>1.7125485608370372</v>
      </c>
      <c r="AZ20" s="267">
        <v>2765321845</v>
      </c>
      <c r="BA20" s="253">
        <v>-0.25031748659953224</v>
      </c>
      <c r="BB20" s="255">
        <v>1.910841286254235</v>
      </c>
      <c r="BC20" s="267">
        <v>3091899631</v>
      </c>
      <c r="BD20" s="253">
        <v>0.11809756849478048</v>
      </c>
      <c r="BE20" s="264">
        <v>-0.56113495781707678</v>
      </c>
      <c r="BF20" s="266">
        <v>690262229</v>
      </c>
      <c r="BG20" s="253">
        <v>-0.77675141130737435</v>
      </c>
      <c r="BH20" s="255">
        <v>-0.20171589449784766</v>
      </c>
      <c r="BI20" s="267">
        <v>9182546216</v>
      </c>
      <c r="BJ20" s="253">
        <v>12.302982301817357</v>
      </c>
      <c r="BK20" s="264">
        <v>1.4894007686931046</v>
      </c>
      <c r="BL20" s="276">
        <v>15730029921</v>
      </c>
      <c r="BM20" s="262">
        <v>0.25353218587495507</v>
      </c>
      <c r="BN20" s="276">
        <f>+BN21+BN22</f>
        <v>1479739535</v>
      </c>
      <c r="BO20" s="259">
        <v>-0.83885302614413759</v>
      </c>
      <c r="BP20" s="261">
        <v>-0.46489428068724492</v>
      </c>
      <c r="BQ20" s="276">
        <f>+BQ21+BQ22</f>
        <v>5571241586</v>
      </c>
      <c r="BR20" s="259">
        <v>2.7650150274588698</v>
      </c>
      <c r="BS20" s="261">
        <v>0.80188306571844215</v>
      </c>
      <c r="BT20" s="276">
        <f>+BT21+BT22</f>
        <v>1572052425</v>
      </c>
      <c r="BU20" s="259">
        <v>-0.71782727409444635</v>
      </c>
      <c r="BV20" s="258">
        <v>1.2774713130073354</v>
      </c>
      <c r="BW20" s="256">
        <f>+BW21+BW22</f>
        <v>2423067558</v>
      </c>
      <c r="BX20" s="253">
        <v>0.54134017381767663</v>
      </c>
      <c r="BY20" s="257">
        <v>-0.73612247616266169</v>
      </c>
      <c r="BZ20" s="256">
        <f t="shared" si="0"/>
        <v>11046101104</v>
      </c>
      <c r="CA20" s="264">
        <v>-0.29776986061207888</v>
      </c>
      <c r="CB20" s="266">
        <f>CB21+CB22</f>
        <v>2453502645</v>
      </c>
      <c r="CC20" s="253">
        <v>1.2560560641206919E-2</v>
      </c>
      <c r="CD20" s="255">
        <v>0.65806385986706784</v>
      </c>
      <c r="CE20" s="267">
        <f>CE21+CE22</f>
        <v>3126070210</v>
      </c>
      <c r="CF20" s="253">
        <v>0.27412546971189422</v>
      </c>
      <c r="CG20" s="255">
        <v>-0.43889164349729204</v>
      </c>
      <c r="CH20" s="267">
        <f>CH21+CH22</f>
        <v>3743562120</v>
      </c>
      <c r="CI20" s="253">
        <v>0.19752976373489695</v>
      </c>
      <c r="CJ20" s="255">
        <v>1.3813214244429539</v>
      </c>
      <c r="CK20" s="267">
        <v>3187286206</v>
      </c>
      <c r="CL20" s="253">
        <v>-0.14859534747082015</v>
      </c>
      <c r="CM20" s="264">
        <v>0.31539304196321538</v>
      </c>
      <c r="CN20" s="524">
        <v>12510421181</v>
      </c>
      <c r="CO20" s="255">
        <v>0.13256442822796011</v>
      </c>
      <c r="CP20" s="267">
        <f>CP21+CP22</f>
        <v>1784900302</v>
      </c>
      <c r="CQ20" s="253">
        <v>-0.44003813882787535</v>
      </c>
      <c r="CR20" s="255">
        <v>-0.27256702998174265</v>
      </c>
      <c r="CS20" s="267">
        <v>1394889240</v>
      </c>
      <c r="CT20" s="253">
        <v>-0.21850579640946244</v>
      </c>
      <c r="CU20" s="255">
        <v>-0.55378825608654514</v>
      </c>
      <c r="CV20" s="267">
        <v>7390372985</v>
      </c>
      <c r="CW20" s="253">
        <v>4.2981790762110972</v>
      </c>
      <c r="CX20" s="530">
        <v>0.97415529597248951</v>
      </c>
      <c r="CY20" s="254">
        <v>402922216</v>
      </c>
      <c r="CZ20" s="253">
        <f t="shared" si="4"/>
        <v>-0.94548012437020457</v>
      </c>
      <c r="DA20" s="255">
        <f t="shared" si="1"/>
        <v>-0.87358455125821233</v>
      </c>
      <c r="DB20" s="267">
        <f t="shared" si="2"/>
        <v>10973084743</v>
      </c>
      <c r="DC20" s="530">
        <f t="shared" si="3"/>
        <v>-0.12288446693823585</v>
      </c>
      <c r="DE20" s="687"/>
      <c r="DF20" s="745"/>
    </row>
    <row r="21" spans="1:110" ht="20.100000000000001" customHeight="1" outlineLevel="1">
      <c r="A21" s="291" t="s">
        <v>178</v>
      </c>
      <c r="B21" s="287">
        <v>15361824</v>
      </c>
      <c r="C21" s="290">
        <v>12558054</v>
      </c>
      <c r="D21" s="271">
        <v>-0.18251543566701456</v>
      </c>
      <c r="E21" s="289">
        <v>410844452</v>
      </c>
      <c r="F21" s="271">
        <v>31.715614377832743</v>
      </c>
      <c r="G21" s="287">
        <v>1399993925</v>
      </c>
      <c r="H21" s="268">
        <v>2.4076009014720734</v>
      </c>
      <c r="I21" s="288">
        <v>1838758255</v>
      </c>
      <c r="J21" s="287">
        <v>0</v>
      </c>
      <c r="K21" s="253">
        <v>-1</v>
      </c>
      <c r="L21" s="255">
        <v>-1</v>
      </c>
      <c r="M21" s="287">
        <v>30468084</v>
      </c>
      <c r="N21" s="253" t="e">
        <v>#DIV/0!</v>
      </c>
      <c r="O21" s="255">
        <v>1.4261787694176182</v>
      </c>
      <c r="P21" s="287">
        <v>0</v>
      </c>
      <c r="Q21" s="253">
        <v>-1</v>
      </c>
      <c r="R21" s="255">
        <v>-1</v>
      </c>
      <c r="S21" s="284">
        <v>100000000</v>
      </c>
      <c r="T21" s="253" t="e">
        <v>#DIV/0!</v>
      </c>
      <c r="U21" s="255">
        <v>-0.92857111862110397</v>
      </c>
      <c r="V21" s="286">
        <v>130468084</v>
      </c>
      <c r="W21" s="268">
        <v>-0.9290455481870834</v>
      </c>
      <c r="X21" s="284">
        <v>16349894</v>
      </c>
      <c r="Y21" s="253">
        <v>-0.83650106000000002</v>
      </c>
      <c r="Z21" s="255" t="e">
        <v>#DIV/0!</v>
      </c>
      <c r="AA21" s="284">
        <v>87443574</v>
      </c>
      <c r="AB21" s="253">
        <v>4.3482654994582841</v>
      </c>
      <c r="AC21" s="255">
        <v>1.8700056754471333</v>
      </c>
      <c r="AD21" s="284">
        <v>-64275343</v>
      </c>
      <c r="AE21" s="253">
        <v>-1.7350493588013682</v>
      </c>
      <c r="AF21" s="255" t="e">
        <v>#DIV/0!</v>
      </c>
      <c r="AG21" s="284">
        <v>447589992</v>
      </c>
      <c r="AH21" s="253">
        <v>-7.9636344375478476</v>
      </c>
      <c r="AI21" s="255">
        <v>3.4758999199999998</v>
      </c>
      <c r="AJ21" s="286">
        <v>487108117</v>
      </c>
      <c r="AK21" s="268">
        <v>2.7335423504801373</v>
      </c>
      <c r="AL21" s="284">
        <v>28861285</v>
      </c>
      <c r="AM21" s="253">
        <v>-0.93551847557842627</v>
      </c>
      <c r="AN21" s="255">
        <v>0.76522765224043665</v>
      </c>
      <c r="AO21" s="284">
        <v>4960853575</v>
      </c>
      <c r="AP21" s="253">
        <v>170.88609498849411</v>
      </c>
      <c r="AQ21" s="255">
        <v>55.732054147283598</v>
      </c>
      <c r="AR21" s="284">
        <v>73608597</v>
      </c>
      <c r="AS21" s="253">
        <v>-0.9851621105345767</v>
      </c>
      <c r="AT21" s="255">
        <v>-2.1452073775786773</v>
      </c>
      <c r="AU21" s="284">
        <v>516374746</v>
      </c>
      <c r="AV21" s="253">
        <v>6.0151418046997964</v>
      </c>
      <c r="AW21" s="255">
        <v>0.15367804291745646</v>
      </c>
      <c r="AX21" s="286">
        <v>5579698203</v>
      </c>
      <c r="AY21" s="268">
        <v>10.454742814314466</v>
      </c>
      <c r="AZ21" s="284">
        <v>1574373539</v>
      </c>
      <c r="BA21" s="253">
        <v>2.048897242159089</v>
      </c>
      <c r="BB21" s="255">
        <v>53.549668838376391</v>
      </c>
      <c r="BC21" s="284">
        <v>939471445</v>
      </c>
      <c r="BD21" s="253">
        <v>-0.40327284362469207</v>
      </c>
      <c r="BE21" s="264">
        <v>-0.8106230246878432</v>
      </c>
      <c r="BF21" s="285">
        <v>385065369</v>
      </c>
      <c r="BG21" s="253">
        <v>-0.59012552105827976</v>
      </c>
      <c r="BH21" s="255">
        <v>4.2312553790422065</v>
      </c>
      <c r="BI21" s="284">
        <v>481550052</v>
      </c>
      <c r="BJ21" s="253">
        <v>0.25056702255662988</v>
      </c>
      <c r="BK21" s="264">
        <v>-6.7440738087528374E-2</v>
      </c>
      <c r="BL21" s="283">
        <v>3380460405</v>
      </c>
      <c r="BM21" s="262">
        <v>-0.39414995542546549</v>
      </c>
      <c r="BN21" s="282">
        <v>277409912</v>
      </c>
      <c r="BO21" s="259">
        <v>-0.42392299440557424</v>
      </c>
      <c r="BP21" s="261">
        <v>-0.82379663712069029</v>
      </c>
      <c r="BQ21" s="282">
        <v>338703507</v>
      </c>
      <c r="BR21" s="259">
        <v>0.22094954919995802</v>
      </c>
      <c r="BS21" s="261">
        <v>-0.63947439935228689</v>
      </c>
      <c r="BT21" s="282">
        <v>285427333</v>
      </c>
      <c r="BU21" s="259">
        <v>-0.15729442683331885</v>
      </c>
      <c r="BV21" s="258">
        <v>-0.2587561593990032</v>
      </c>
      <c r="BW21" s="281">
        <v>-145842574</v>
      </c>
      <c r="BX21" s="253">
        <v>-1.5109621859515465</v>
      </c>
      <c r="BY21" s="257">
        <v>-1.3028606754256979</v>
      </c>
      <c r="BZ21" s="281">
        <f t="shared" si="0"/>
        <v>755698178</v>
      </c>
      <c r="CA21" s="264">
        <v>-0.7764511079963381</v>
      </c>
      <c r="CB21" s="285">
        <v>135933184</v>
      </c>
      <c r="CC21" s="253">
        <v>-1.932054202499196</v>
      </c>
      <c r="CD21" s="255">
        <v>-0.50999161125864889</v>
      </c>
      <c r="CE21" s="284">
        <v>1131686225</v>
      </c>
      <c r="CF21" s="253">
        <v>7.3253124196664157</v>
      </c>
      <c r="CG21" s="255">
        <v>2.3412297233757311</v>
      </c>
      <c r="CH21" s="284">
        <v>331427537</v>
      </c>
      <c r="CI21" s="253">
        <v>-0.70713831300721186</v>
      </c>
      <c r="CJ21" s="255">
        <v>0.1611625751343162</v>
      </c>
      <c r="CK21" s="284">
        <v>-884678700</v>
      </c>
      <c r="CL21" s="253">
        <v>-3.6692975122341749</v>
      </c>
      <c r="CM21" s="264">
        <v>5.0659838601038407</v>
      </c>
      <c r="CN21" s="525">
        <f t="shared" ref="CN21:CN22" si="5">CB21+CE21+CH21+CK21</f>
        <v>714368246</v>
      </c>
      <c r="CO21" s="255">
        <v>-5.4691056830892593E-2</v>
      </c>
      <c r="CP21" s="284">
        <v>74764450</v>
      </c>
      <c r="CQ21" s="253">
        <v>-1.0845102860507436</v>
      </c>
      <c r="CR21" s="255">
        <v>-0.4499911809613758</v>
      </c>
      <c r="CS21" s="284">
        <v>73960416</v>
      </c>
      <c r="CT21" s="253">
        <v>-1.0754228781192143E-2</v>
      </c>
      <c r="CU21" s="255">
        <v>-0.93464582817556163</v>
      </c>
      <c r="CV21" s="284">
        <v>70129201</v>
      </c>
      <c r="CW21" s="253">
        <v>-5.1800884949051662E-2</v>
      </c>
      <c r="CX21" s="530">
        <v>-0.78840261242384335</v>
      </c>
      <c r="CY21" s="280">
        <v>122743735</v>
      </c>
      <c r="CZ21" s="253">
        <f t="shared" si="4"/>
        <v>0.75025143948239204</v>
      </c>
      <c r="DA21" s="255">
        <f t="shared" si="1"/>
        <v>-1.1387438569505517</v>
      </c>
      <c r="DB21" s="284">
        <f t="shared" si="2"/>
        <v>341597802</v>
      </c>
      <c r="DC21" s="530">
        <f t="shared" si="3"/>
        <v>-0.52181832841433429</v>
      </c>
      <c r="DE21" s="687"/>
      <c r="DF21" s="745"/>
    </row>
    <row r="22" spans="1:110" ht="20.100000000000001" customHeight="1" outlineLevel="1">
      <c r="A22" s="291" t="s">
        <v>177</v>
      </c>
      <c r="B22" s="287">
        <v>91387101</v>
      </c>
      <c r="C22" s="290">
        <v>-20382674</v>
      </c>
      <c r="D22" s="271">
        <v>-1.2230366624716544</v>
      </c>
      <c r="E22" s="289">
        <v>94384246</v>
      </c>
      <c r="F22" s="271">
        <v>-5.6306115674518464</v>
      </c>
      <c r="G22" s="287">
        <v>2060504695</v>
      </c>
      <c r="H22" s="268">
        <v>20.83102352695597</v>
      </c>
      <c r="I22" s="288">
        <v>2225893368</v>
      </c>
      <c r="J22" s="287">
        <v>158855020</v>
      </c>
      <c r="K22" s="253">
        <v>-0.92290480075804926</v>
      </c>
      <c r="L22" s="255">
        <v>0.73826522848120546</v>
      </c>
      <c r="M22" s="287">
        <v>2304599046</v>
      </c>
      <c r="N22" s="253">
        <v>13.507561964362221</v>
      </c>
      <c r="O22" s="255">
        <v>-114.06657046077467</v>
      </c>
      <c r="P22" s="287">
        <v>112409791</v>
      </c>
      <c r="Q22" s="253">
        <v>-0.95122371017418184</v>
      </c>
      <c r="R22" s="255">
        <v>0.19098044179957752</v>
      </c>
      <c r="S22" s="284">
        <v>2142668555</v>
      </c>
      <c r="T22" s="253">
        <v>18.061227104318696</v>
      </c>
      <c r="U22" s="255">
        <v>3.9875599506945081E-2</v>
      </c>
      <c r="V22" s="286">
        <v>4718532412</v>
      </c>
      <c r="W22" s="268">
        <v>1.1198375806473044</v>
      </c>
      <c r="X22" s="284">
        <v>630992483</v>
      </c>
      <c r="Y22" s="253">
        <v>-0.70551092397022641</v>
      </c>
      <c r="Z22" s="255">
        <v>2.9721280636897718</v>
      </c>
      <c r="AA22" s="284">
        <v>888552478</v>
      </c>
      <c r="AB22" s="253">
        <v>0.40818235072382003</v>
      </c>
      <c r="AC22" s="255">
        <v>-0.61444378815385492</v>
      </c>
      <c r="AD22" s="284">
        <v>841690813</v>
      </c>
      <c r="AE22" s="253">
        <v>-5.2739332971619923E-2</v>
      </c>
      <c r="AF22" s="255">
        <v>6.4877001861875181</v>
      </c>
      <c r="AG22" s="284">
        <v>1777772311</v>
      </c>
      <c r="AH22" s="253">
        <v>1.1121441312440701</v>
      </c>
      <c r="AI22" s="255">
        <v>-0.17029990156363684</v>
      </c>
      <c r="AJ22" s="286">
        <v>4139008085</v>
      </c>
      <c r="AK22" s="268">
        <v>-0.12281876575143891</v>
      </c>
      <c r="AL22" s="284">
        <v>921146487</v>
      </c>
      <c r="AM22" s="253">
        <v>-0.48185350772965208</v>
      </c>
      <c r="AN22" s="255">
        <v>0.45983749698647358</v>
      </c>
      <c r="AO22" s="284">
        <v>2084363824</v>
      </c>
      <c r="AP22" s="253">
        <v>1.2627930013481126</v>
      </c>
      <c r="AQ22" s="255">
        <v>1.345797097647619</v>
      </c>
      <c r="AR22" s="284">
        <v>791073819</v>
      </c>
      <c r="AS22" s="253">
        <v>-0.62047229476383392</v>
      </c>
      <c r="AT22" s="255">
        <v>-6.0137277511189802E-2</v>
      </c>
      <c r="AU22" s="284">
        <v>3172282513</v>
      </c>
      <c r="AV22" s="253">
        <v>3.0100967024924383</v>
      </c>
      <c r="AW22" s="255">
        <v>0.78441440074830826</v>
      </c>
      <c r="AX22" s="286">
        <v>6968866643</v>
      </c>
      <c r="AY22" s="268">
        <v>0.6837045253077827</v>
      </c>
      <c r="AZ22" s="284">
        <v>1190948306</v>
      </c>
      <c r="BA22" s="253">
        <v>-0.62457684612908881</v>
      </c>
      <c r="BB22" s="255">
        <v>0.29289784285960163</v>
      </c>
      <c r="BC22" s="284">
        <v>2152428186</v>
      </c>
      <c r="BD22" s="253">
        <v>0.80732293346072392</v>
      </c>
      <c r="BE22" s="264">
        <v>3.2654741564925649E-2</v>
      </c>
      <c r="BF22" s="285">
        <v>305196860</v>
      </c>
      <c r="BG22" s="253">
        <v>-0.8582081102704906</v>
      </c>
      <c r="BH22" s="255">
        <v>-0.61419926602323827</v>
      </c>
      <c r="BI22" s="284">
        <v>8700996164</v>
      </c>
      <c r="BJ22" s="253">
        <v>27.509455057958331</v>
      </c>
      <c r="BK22" s="264">
        <v>1.7428188152673525</v>
      </c>
      <c r="BL22" s="283">
        <v>12349569516</v>
      </c>
      <c r="BM22" s="262">
        <v>0.77210587440423195</v>
      </c>
      <c r="BN22" s="282">
        <v>1202329623</v>
      </c>
      <c r="BO22" s="259">
        <v>-0.86181701493277429</v>
      </c>
      <c r="BP22" s="261">
        <v>9.5565163850193091E-3</v>
      </c>
      <c r="BQ22" s="282">
        <v>5232538079</v>
      </c>
      <c r="BR22" s="259">
        <v>3.351999633797595</v>
      </c>
      <c r="BS22" s="261">
        <v>1.4309931049193203</v>
      </c>
      <c r="BT22" s="282">
        <v>1286625092</v>
      </c>
      <c r="BU22" s="259">
        <v>-0.75411070639625633</v>
      </c>
      <c r="BV22" s="258">
        <v>3.2157219179777927</v>
      </c>
      <c r="BW22" s="281">
        <v>2568910132</v>
      </c>
      <c r="BX22" s="253">
        <v>0.99662679359590789</v>
      </c>
      <c r="BY22" s="257">
        <v>-0.70475677915722379</v>
      </c>
      <c r="BZ22" s="281">
        <f t="shared" si="0"/>
        <v>10290402926</v>
      </c>
      <c r="CA22" s="264">
        <v>-0.16673994889717902</v>
      </c>
      <c r="CB22" s="285">
        <v>2317569461</v>
      </c>
      <c r="CC22" s="253">
        <v>-9.7839417529301143E-2</v>
      </c>
      <c r="CD22" s="255">
        <v>0.92756579948292606</v>
      </c>
      <c r="CE22" s="284">
        <v>1994383985</v>
      </c>
      <c r="CF22" s="253">
        <v>-0.1394501789217355</v>
      </c>
      <c r="CG22" s="255">
        <v>-0.61884959939342665</v>
      </c>
      <c r="CH22" s="284">
        <v>3412134583</v>
      </c>
      <c r="CI22" s="253">
        <v>0.71087143131065611</v>
      </c>
      <c r="CJ22" s="255">
        <v>1.65200376101479</v>
      </c>
      <c r="CK22" s="284">
        <v>4071964906</v>
      </c>
      <c r="CL22" s="253">
        <v>0.19337757844822967</v>
      </c>
      <c r="CM22" s="264">
        <v>0.5850943383643441</v>
      </c>
      <c r="CN22" s="525">
        <f t="shared" si="5"/>
        <v>11796052935</v>
      </c>
      <c r="CO22" s="255">
        <v>0.14631594310032181</v>
      </c>
      <c r="CP22" s="284">
        <v>1710135852</v>
      </c>
      <c r="CQ22" s="253">
        <v>-0.58005672802328423</v>
      </c>
      <c r="CR22" s="255">
        <v>-0.26216051135651375</v>
      </c>
      <c r="CS22" s="284">
        <v>1320928824</v>
      </c>
      <c r="CT22" s="253">
        <v>-0.22758836822514616</v>
      </c>
      <c r="CU22" s="255">
        <v>-0.33767577661329851</v>
      </c>
      <c r="CV22" s="284">
        <v>7320243784</v>
      </c>
      <c r="CW22" s="253">
        <v>4.5417397599312288</v>
      </c>
      <c r="CX22" s="530">
        <v>1.1453561124086531</v>
      </c>
      <c r="CY22" s="280">
        <v>280178481</v>
      </c>
      <c r="CZ22" s="253">
        <f t="shared" si="4"/>
        <v>-0.96172552591590033</v>
      </c>
      <c r="DA22" s="255">
        <f t="shared" si="1"/>
        <v>-0.9311932967331914</v>
      </c>
      <c r="DB22" s="284">
        <f t="shared" si="2"/>
        <v>10631486941</v>
      </c>
      <c r="DC22" s="530">
        <f t="shared" si="3"/>
        <v>-9.8725056628444219E-2</v>
      </c>
      <c r="DE22" s="687"/>
      <c r="DF22" s="745"/>
    </row>
    <row r="23" spans="1:110" s="233" customFormat="1" ht="20.100000000000001" customHeight="1">
      <c r="A23" s="273" t="s">
        <v>176</v>
      </c>
      <c r="B23" s="267">
        <v>4102645496</v>
      </c>
      <c r="C23" s="272">
        <v>4769114696</v>
      </c>
      <c r="D23" s="271">
        <v>0.1624486445757487</v>
      </c>
      <c r="E23" s="266">
        <v>4191168446</v>
      </c>
      <c r="F23" s="271">
        <v>-0.12118522762405792</v>
      </c>
      <c r="G23" s="267">
        <v>2632335630</v>
      </c>
      <c r="H23" s="268">
        <v>-0.371932752425575</v>
      </c>
      <c r="I23" s="270">
        <v>15695264268</v>
      </c>
      <c r="J23" s="267">
        <v>5510461301</v>
      </c>
      <c r="K23" s="253">
        <v>1.0933733670580601</v>
      </c>
      <c r="L23" s="255">
        <v>0.3431482945266886</v>
      </c>
      <c r="M23" s="267">
        <v>2724366031</v>
      </c>
      <c r="N23" s="253">
        <v>-0.50560109540999754</v>
      </c>
      <c r="O23" s="255">
        <v>-0.42874805814902972</v>
      </c>
      <c r="P23" s="267">
        <v>5381529787</v>
      </c>
      <c r="Q23" s="253">
        <v>0.97533287589284301</v>
      </c>
      <c r="R23" s="255">
        <v>0.28401658304525235</v>
      </c>
      <c r="S23" s="267">
        <v>2931527910</v>
      </c>
      <c r="T23" s="253">
        <v>-0.45526123128007134</v>
      </c>
      <c r="U23" s="255">
        <v>0.11366038456121941</v>
      </c>
      <c r="V23" s="267">
        <v>16547885029</v>
      </c>
      <c r="W23" s="268">
        <v>5.4323440908118359E-2</v>
      </c>
      <c r="X23" s="267">
        <v>7319442925</v>
      </c>
      <c r="Y23" s="253">
        <v>1.4968013778862503</v>
      </c>
      <c r="Z23" s="255">
        <v>0.32828134074214788</v>
      </c>
      <c r="AA23" s="267">
        <v>5357973671</v>
      </c>
      <c r="AB23" s="253">
        <v>-0.2679806747724589</v>
      </c>
      <c r="AC23" s="255">
        <v>0.9666864180630359</v>
      </c>
      <c r="AD23" s="267">
        <v>8432613689</v>
      </c>
      <c r="AE23" s="253">
        <v>0.57384380864756213</v>
      </c>
      <c r="AF23" s="255">
        <v>0.56695475501602011</v>
      </c>
      <c r="AG23" s="267">
        <v>6428425695</v>
      </c>
      <c r="AH23" s="253">
        <v>-0.2376710315349061</v>
      </c>
      <c r="AI23" s="255">
        <v>1.1928584316292592</v>
      </c>
      <c r="AJ23" s="267">
        <v>27538455980</v>
      </c>
      <c r="AK23" s="268">
        <v>0.6641677127765353</v>
      </c>
      <c r="AL23" s="267">
        <v>10553614729</v>
      </c>
      <c r="AM23" s="253">
        <v>0.64171061932139195</v>
      </c>
      <c r="AN23" s="255">
        <v>0.44186037614331153</v>
      </c>
      <c r="AO23" s="267">
        <v>8684900334</v>
      </c>
      <c r="AP23" s="253">
        <v>-0.17706865779977821</v>
      </c>
      <c r="AQ23" s="255">
        <v>0.62093001333824582</v>
      </c>
      <c r="AR23" s="267">
        <v>11721100187</v>
      </c>
      <c r="AS23" s="253">
        <v>0.34959524418648336</v>
      </c>
      <c r="AT23" s="255">
        <v>0.38997238807342693</v>
      </c>
      <c r="AU23" s="267">
        <v>5938470867</v>
      </c>
      <c r="AV23" s="253">
        <v>-0.49335209389418733</v>
      </c>
      <c r="AW23" s="255">
        <v>-7.6216923278911719E-2</v>
      </c>
      <c r="AX23" s="267">
        <v>36898086117</v>
      </c>
      <c r="AY23" s="268">
        <v>0.33987490597866121</v>
      </c>
      <c r="AZ23" s="267">
        <v>7950597348</v>
      </c>
      <c r="BA23" s="253">
        <v>0.33882905651374995</v>
      </c>
      <c r="BB23" s="255">
        <v>-0.24664699705658544</v>
      </c>
      <c r="BC23" s="267">
        <v>9679420348</v>
      </c>
      <c r="BD23" s="253">
        <v>0.21744567412093785</v>
      </c>
      <c r="BE23" s="264">
        <v>0.11451139054602755</v>
      </c>
      <c r="BF23" s="266">
        <v>15370702459</v>
      </c>
      <c r="BG23" s="253">
        <v>0.58797757576216392</v>
      </c>
      <c r="BH23" s="255">
        <v>0.31137028212145257</v>
      </c>
      <c r="BI23" s="267">
        <v>10843641501</v>
      </c>
      <c r="BJ23" s="253">
        <v>-0.29452531334046295</v>
      </c>
      <c r="BK23" s="264">
        <v>0.82599893876013852</v>
      </c>
      <c r="BL23" s="276">
        <v>43844361656</v>
      </c>
      <c r="BM23" s="262">
        <v>0.18825571377805561</v>
      </c>
      <c r="BN23" s="276">
        <f>+BN16+BN17-BN20</f>
        <v>20868996761</v>
      </c>
      <c r="BO23" s="259">
        <v>0.92453768958291938</v>
      </c>
      <c r="BP23" s="261">
        <v>1.6248338140592251</v>
      </c>
      <c r="BQ23" s="276">
        <f>+BQ16+BQ17-BQ20</f>
        <v>18863035025</v>
      </c>
      <c r="BR23" s="259">
        <v>-9.6121618062097847E-2</v>
      </c>
      <c r="BS23" s="261">
        <v>0.94877733860349966</v>
      </c>
      <c r="BT23" s="276">
        <f>+BT16+BT17-BT20</f>
        <v>25303275162</v>
      </c>
      <c r="BU23" s="259">
        <v>0.34142120440663293</v>
      </c>
      <c r="BV23" s="258">
        <v>0.64620161176720892</v>
      </c>
      <c r="BW23" s="256">
        <f>+BW16+BW17-BW20</f>
        <v>22788226632</v>
      </c>
      <c r="BX23" s="253">
        <v>-9.9396165670168068E-2</v>
      </c>
      <c r="BY23" s="257">
        <v>1.1015289586896126</v>
      </c>
      <c r="BZ23" s="256">
        <f t="shared" si="0"/>
        <v>87823533580</v>
      </c>
      <c r="CA23" s="264">
        <v>1.0030747458261042</v>
      </c>
      <c r="CB23" s="266">
        <f>CB16+CB17-CB20</f>
        <v>24058647794</v>
      </c>
      <c r="CC23" s="253">
        <v>5.5749013844545114E-2</v>
      </c>
      <c r="CD23" s="255">
        <v>0.15284160851281658</v>
      </c>
      <c r="CE23" s="267">
        <f>CE16+CE17-CE20</f>
        <v>23567861302</v>
      </c>
      <c r="CF23" s="253">
        <v>-2.0399587549654319E-2</v>
      </c>
      <c r="CG23" s="255">
        <v>0.2494204284074375</v>
      </c>
      <c r="CH23" s="267">
        <v>21663674518</v>
      </c>
      <c r="CI23" s="253">
        <v>-8.0795909293577162E-2</v>
      </c>
      <c r="CJ23" s="255">
        <v>-0.14383911255353565</v>
      </c>
      <c r="CK23" s="267">
        <v>14390763886</v>
      </c>
      <c r="CL23" s="253">
        <v>-0.33571916093722032</v>
      </c>
      <c r="CM23" s="264">
        <v>-0.36850005406774389</v>
      </c>
      <c r="CN23" s="524">
        <v>83680947500</v>
      </c>
      <c r="CO23" s="255">
        <v>-4.7169430688261293E-2</v>
      </c>
      <c r="CP23" s="267">
        <f>CP16+CP17-CP20</f>
        <v>21799407391</v>
      </c>
      <c r="CQ23" s="253">
        <v>0.51482917444067078</v>
      </c>
      <c r="CR23" s="255">
        <v>-9.3899658714958978E-2</v>
      </c>
      <c r="CS23" s="267">
        <v>27789564728</v>
      </c>
      <c r="CT23" s="253">
        <v>0.27478532923207211</v>
      </c>
      <c r="CU23" s="255">
        <v>0.17912967884114894</v>
      </c>
      <c r="CV23" s="267">
        <v>18802959108</v>
      </c>
      <c r="CW23" s="253">
        <v>-0.32338058217030452</v>
      </c>
      <c r="CX23" s="530">
        <v>-0.13205125509170101</v>
      </c>
      <c r="CY23" s="254">
        <v>31148459703</v>
      </c>
      <c r="CZ23" s="253">
        <f t="shared" si="4"/>
        <v>0.65657221951556677</v>
      </c>
      <c r="DA23" s="255">
        <f t="shared" si="1"/>
        <v>1.1644757672177959</v>
      </c>
      <c r="DB23" s="267">
        <f t="shared" si="2"/>
        <v>99540390930</v>
      </c>
      <c r="DC23" s="530">
        <f t="shared" si="3"/>
        <v>0.1895227516394935</v>
      </c>
      <c r="DE23" s="687"/>
      <c r="DF23" s="745"/>
    </row>
    <row r="24" spans="1:110" ht="20.100000000000001" customHeight="1" outlineLevel="1">
      <c r="A24" s="291" t="s">
        <v>175</v>
      </c>
      <c r="B24" s="287">
        <v>450442208</v>
      </c>
      <c r="C24" s="290">
        <v>791533657</v>
      </c>
      <c r="D24" s="271">
        <v>0.75723687288203689</v>
      </c>
      <c r="E24" s="289">
        <v>447723382</v>
      </c>
      <c r="F24" s="271">
        <v>-0.43435964088132262</v>
      </c>
      <c r="G24" s="287">
        <v>1030880460</v>
      </c>
      <c r="H24" s="268">
        <v>1.302494132415001</v>
      </c>
      <c r="I24" s="288">
        <v>2720579707</v>
      </c>
      <c r="J24" s="287">
        <v>1033160799</v>
      </c>
      <c r="K24" s="253">
        <v>2.2120304812063285E-3</v>
      </c>
      <c r="L24" s="255">
        <v>1.2936589437018302</v>
      </c>
      <c r="M24" s="287">
        <v>1095250109</v>
      </c>
      <c r="N24" s="253">
        <v>6.0096463261184896E-2</v>
      </c>
      <c r="O24" s="255">
        <v>0.3837063014491624</v>
      </c>
      <c r="P24" s="287">
        <v>1040740030</v>
      </c>
      <c r="Q24" s="253">
        <v>-4.9769526204174075E-2</v>
      </c>
      <c r="R24" s="255">
        <v>1.3245156984005808</v>
      </c>
      <c r="S24" s="284">
        <v>393392728</v>
      </c>
      <c r="T24" s="253">
        <v>-0.62200672919249578</v>
      </c>
      <c r="U24" s="255">
        <v>-0.618391517480116</v>
      </c>
      <c r="V24" s="286">
        <v>3562543666</v>
      </c>
      <c r="W24" s="268">
        <v>0.30947961452246475</v>
      </c>
      <c r="X24" s="284">
        <v>1289129625</v>
      </c>
      <c r="Y24" s="253">
        <v>2.2769533680856449</v>
      </c>
      <c r="Z24" s="255">
        <v>0.24775313411789646</v>
      </c>
      <c r="AA24" s="284">
        <v>870823213</v>
      </c>
      <c r="AB24" s="253">
        <v>-0.32448747114938115</v>
      </c>
      <c r="AC24" s="255">
        <v>-0.20490926607157267</v>
      </c>
      <c r="AD24" s="284">
        <v>1675186690</v>
      </c>
      <c r="AE24" s="253">
        <v>0.92368171288056833</v>
      </c>
      <c r="AF24" s="255">
        <v>0.60961108606536452</v>
      </c>
      <c r="AG24" s="284">
        <v>1357224397</v>
      </c>
      <c r="AH24" s="253">
        <v>-0.18980707935304808</v>
      </c>
      <c r="AI24" s="255">
        <v>2.4500495316730917</v>
      </c>
      <c r="AJ24" s="286">
        <v>5192363925</v>
      </c>
      <c r="AK24" s="268">
        <v>0.45748779855095822</v>
      </c>
      <c r="AL24" s="284">
        <v>2058031851</v>
      </c>
      <c r="AM24" s="253">
        <v>0.51635341624351905</v>
      </c>
      <c r="AN24" s="255">
        <v>0.59645066802339608</v>
      </c>
      <c r="AO24" s="284">
        <v>2183012762</v>
      </c>
      <c r="AP24" s="253">
        <v>6.0728365763276004E-2</v>
      </c>
      <c r="AQ24" s="255">
        <v>1.5068380463578661</v>
      </c>
      <c r="AR24" s="284">
        <v>2750149098</v>
      </c>
      <c r="AS24" s="253">
        <v>0.25979524530145648</v>
      </c>
      <c r="AT24" s="255">
        <v>0.64169708034153494</v>
      </c>
      <c r="AU24" s="284">
        <v>-245557817</v>
      </c>
      <c r="AV24" s="253">
        <v>-1.0892889106189108</v>
      </c>
      <c r="AW24" s="255">
        <v>-1.1809264684180298</v>
      </c>
      <c r="AX24" s="286">
        <v>6745635894</v>
      </c>
      <c r="AY24" s="268">
        <v>0.29914543576604169</v>
      </c>
      <c r="AZ24" s="284">
        <v>1449882282</v>
      </c>
      <c r="BA24" s="253">
        <v>-6.9044436040087458</v>
      </c>
      <c r="BB24" s="255">
        <v>-0.29550056220194043</v>
      </c>
      <c r="BC24" s="284">
        <v>924770351</v>
      </c>
      <c r="BD24" s="253">
        <v>-0.36217556247093996</v>
      </c>
      <c r="BE24" s="264">
        <v>-0.57637886177414843</v>
      </c>
      <c r="BF24" s="285">
        <v>2857612563</v>
      </c>
      <c r="BG24" s="253">
        <v>2.0900780500909462</v>
      </c>
      <c r="BH24" s="255">
        <v>3.9075505061944016E-2</v>
      </c>
      <c r="BI24" s="284">
        <v>3592743334</v>
      </c>
      <c r="BJ24" s="253">
        <v>0.2572534781370921</v>
      </c>
      <c r="BK24" s="264">
        <v>-15.630946706941934</v>
      </c>
      <c r="BL24" s="283">
        <v>8825008530</v>
      </c>
      <c r="BM24" s="262">
        <v>0.30825450241830077</v>
      </c>
      <c r="BN24" s="282">
        <v>4556853140</v>
      </c>
      <c r="BO24" s="259">
        <v>0.26834920181359112</v>
      </c>
      <c r="BP24" s="261">
        <v>2.1429124947400386</v>
      </c>
      <c r="BQ24" s="282">
        <v>1705980220</v>
      </c>
      <c r="BR24" s="259">
        <v>-0.62562317292498926</v>
      </c>
      <c r="BS24" s="261">
        <v>0.84476093784282669</v>
      </c>
      <c r="BT24" s="282">
        <v>5470637789</v>
      </c>
      <c r="BU24" s="259">
        <v>2.2067416285752715</v>
      </c>
      <c r="BV24" s="258">
        <v>0.91440850303960541</v>
      </c>
      <c r="BW24" s="281">
        <v>6182608120</v>
      </c>
      <c r="BX24" s="253">
        <v>0.13014393539846192</v>
      </c>
      <c r="BY24" s="257">
        <v>0.72085995163939542</v>
      </c>
      <c r="BZ24" s="281">
        <f t="shared" si="0"/>
        <v>17916079269</v>
      </c>
      <c r="CA24" s="264">
        <v>1.0301486630970995</v>
      </c>
      <c r="CB24" s="285">
        <v>4558280082</v>
      </c>
      <c r="CC24" s="253">
        <v>-0.26272537519327688</v>
      </c>
      <c r="CD24" s="255">
        <v>3.1314197674592315E-4</v>
      </c>
      <c r="CE24" s="284">
        <v>6020389638</v>
      </c>
      <c r="CF24" s="253">
        <v>0.32075904281829071</v>
      </c>
      <c r="CG24" s="255">
        <v>2.5289914662668247</v>
      </c>
      <c r="CH24" s="284">
        <v>5432421836</v>
      </c>
      <c r="CI24" s="253">
        <v>-9.7662748983689651E-2</v>
      </c>
      <c r="CJ24" s="255">
        <v>-6.985648561277813E-3</v>
      </c>
      <c r="CK24" s="284">
        <v>9682626989</v>
      </c>
      <c r="CL24" s="253">
        <v>0.78237759903592297</v>
      </c>
      <c r="CM24" s="264">
        <v>0.56610718341954369</v>
      </c>
      <c r="CN24" s="525">
        <v>25693718545</v>
      </c>
      <c r="CO24" s="255">
        <v>0.43411502925517675</v>
      </c>
      <c r="CP24" s="284">
        <v>5154406276</v>
      </c>
      <c r="CQ24" s="253">
        <v>-0.46766447970621083</v>
      </c>
      <c r="CR24" s="255">
        <v>0.13077875498568359</v>
      </c>
      <c r="CS24" s="284">
        <v>4647259587</v>
      </c>
      <c r="CT24" s="253">
        <v>-9.8390903208655067E-2</v>
      </c>
      <c r="CU24" s="255">
        <v>-0.22807993062989851</v>
      </c>
      <c r="CV24" s="284">
        <v>5352194246</v>
      </c>
      <c r="CW24" s="253">
        <v>0.15168824676201598</v>
      </c>
      <c r="CX24" s="530">
        <v>-1.4768291642659581E-2</v>
      </c>
      <c r="CY24" s="280">
        <v>6068818824</v>
      </c>
      <c r="CZ24" s="253">
        <f t="shared" si="4"/>
        <v>0.1338936042045884</v>
      </c>
      <c r="DA24" s="255">
        <f t="shared" si="1"/>
        <v>-0.37322600252033733</v>
      </c>
      <c r="DB24" s="284">
        <f t="shared" si="2"/>
        <v>21222678933</v>
      </c>
      <c r="DC24" s="530">
        <f t="shared" si="3"/>
        <v>-0.17401294422095492</v>
      </c>
      <c r="DE24" s="687"/>
      <c r="DF24" s="745"/>
    </row>
    <row r="25" spans="1:110" s="233" customFormat="1" ht="20.100000000000001" customHeight="1">
      <c r="A25" s="273" t="s">
        <v>174</v>
      </c>
      <c r="B25" s="267">
        <v>3652203288</v>
      </c>
      <c r="C25" s="272">
        <v>3977581039</v>
      </c>
      <c r="D25" s="271">
        <v>8.9090810489407701E-2</v>
      </c>
      <c r="E25" s="266">
        <v>3743445064</v>
      </c>
      <c r="F25" s="271">
        <v>-5.886391067945751E-2</v>
      </c>
      <c r="G25" s="267">
        <v>1601455170</v>
      </c>
      <c r="H25" s="268">
        <v>-0.57219749652508856</v>
      </c>
      <c r="I25" s="270">
        <v>12974684561</v>
      </c>
      <c r="J25" s="267">
        <v>4477300502</v>
      </c>
      <c r="K25" s="253">
        <v>1.7957701132526864</v>
      </c>
      <c r="L25" s="255">
        <v>0.22591765817390619</v>
      </c>
      <c r="M25" s="267">
        <v>1629115922</v>
      </c>
      <c r="N25" s="253">
        <v>-0.63613880255026944</v>
      </c>
      <c r="O25" s="255">
        <v>-0.59042546059361389</v>
      </c>
      <c r="P25" s="267">
        <v>4340789757</v>
      </c>
      <c r="Q25" s="253">
        <v>1.6645063732917098</v>
      </c>
      <c r="R25" s="255">
        <v>0.15957084524748355</v>
      </c>
      <c r="S25" s="267">
        <v>2538135182</v>
      </c>
      <c r="T25" s="253">
        <v>-0.41528262733596388</v>
      </c>
      <c r="U25" s="255">
        <v>0.58489305823028448</v>
      </c>
      <c r="V25" s="267">
        <v>12985341363</v>
      </c>
      <c r="W25" s="268">
        <v>8.2135345563871809E-4</v>
      </c>
      <c r="X25" s="267">
        <v>6030313300</v>
      </c>
      <c r="Y25" s="253">
        <v>1.3758834213267686</v>
      </c>
      <c r="Z25" s="255">
        <v>0.34686365083296788</v>
      </c>
      <c r="AA25" s="267">
        <v>4487150458</v>
      </c>
      <c r="AB25" s="253">
        <v>-0.25590094000588659</v>
      </c>
      <c r="AC25" s="255">
        <v>1.7543469420465216</v>
      </c>
      <c r="AD25" s="267">
        <v>6757426999</v>
      </c>
      <c r="AE25" s="253">
        <v>0.50595061659953822</v>
      </c>
      <c r="AF25" s="255">
        <v>0.5567275489679977</v>
      </c>
      <c r="AG25" s="267">
        <v>5071201298</v>
      </c>
      <c r="AH25" s="253">
        <v>-0.2495366507473239</v>
      </c>
      <c r="AI25" s="255">
        <v>0.99800283844771198</v>
      </c>
      <c r="AJ25" s="267">
        <v>22346092055</v>
      </c>
      <c r="AK25" s="268">
        <v>0.72087059017733734</v>
      </c>
      <c r="AL25" s="267">
        <v>8495582878</v>
      </c>
      <c r="AM25" s="253">
        <v>0.67526043214859577</v>
      </c>
      <c r="AN25" s="255">
        <v>0.40881285189610295</v>
      </c>
      <c r="AO25" s="267">
        <v>6501887572</v>
      </c>
      <c r="AP25" s="253">
        <v>-0.2346743401400786</v>
      </c>
      <c r="AQ25" s="255">
        <v>0.44900146158638132</v>
      </c>
      <c r="AR25" s="267">
        <v>8970951089</v>
      </c>
      <c r="AS25" s="253">
        <v>0.3797456491916098</v>
      </c>
      <c r="AT25" s="255">
        <v>0.32756907182683137</v>
      </c>
      <c r="AU25" s="267">
        <v>6184028684</v>
      </c>
      <c r="AV25" s="253">
        <v>-0.31066075127945669</v>
      </c>
      <c r="AW25" s="255">
        <v>0.21944058628453211</v>
      </c>
      <c r="AX25" s="267">
        <v>30152450223</v>
      </c>
      <c r="AY25" s="268">
        <v>0.34933885302120671</v>
      </c>
      <c r="AZ25" s="267">
        <v>6500715066</v>
      </c>
      <c r="BA25" s="253">
        <v>5.1210367574679339E-2</v>
      </c>
      <c r="BB25" s="279">
        <v>-0.2348123537427752</v>
      </c>
      <c r="BC25" s="267">
        <v>8754649997</v>
      </c>
      <c r="BD25" s="253">
        <v>0.34672107731478907</v>
      </c>
      <c r="BE25" s="278">
        <v>0.34647821883315699</v>
      </c>
      <c r="BF25" s="266">
        <v>12513089896</v>
      </c>
      <c r="BG25" s="253">
        <v>0.42930784215107676</v>
      </c>
      <c r="BH25" s="279">
        <v>0.39484540399995049</v>
      </c>
      <c r="BI25" s="267">
        <v>7250898167</v>
      </c>
      <c r="BJ25" s="253">
        <v>-0.42053495761124038</v>
      </c>
      <c r="BK25" s="278">
        <v>0.17252013816823353</v>
      </c>
      <c r="BL25" s="276">
        <v>35019353126</v>
      </c>
      <c r="BM25" s="262">
        <v>0.16140986443906225</v>
      </c>
      <c r="BN25" s="276">
        <f>+BN23-BN24</f>
        <v>16312143621</v>
      </c>
      <c r="BO25" s="259">
        <v>1.2496721434096512</v>
      </c>
      <c r="BP25" s="277">
        <v>1.5092845103019008</v>
      </c>
      <c r="BQ25" s="276">
        <f>BQ23-BQ24</f>
        <v>17157054805</v>
      </c>
      <c r="BR25" s="259">
        <v>5.1796453221039318E-2</v>
      </c>
      <c r="BS25" s="277">
        <v>0.95976478909828433</v>
      </c>
      <c r="BT25" s="276">
        <f>BT23-BT24</f>
        <v>19832637373</v>
      </c>
      <c r="BU25" s="259">
        <v>0.1559464953868579</v>
      </c>
      <c r="BV25" s="275">
        <v>0.58495124208608185</v>
      </c>
      <c r="BW25" s="256">
        <f>BW23-BW24</f>
        <v>16605618512</v>
      </c>
      <c r="BX25" s="253">
        <v>-0.16271254298196558</v>
      </c>
      <c r="BY25" s="274">
        <v>1.2901464245594885</v>
      </c>
      <c r="BZ25" s="256">
        <f>+BN25+BQ25+BT25+BW25</f>
        <v>69907454311</v>
      </c>
      <c r="CA25" s="264">
        <v>0.99625201697679122</v>
      </c>
      <c r="CB25" s="266">
        <f>CB23-CB24</f>
        <v>19500367712</v>
      </c>
      <c r="CC25" s="253">
        <v>0.17432347960469641</v>
      </c>
      <c r="CD25" s="279">
        <v>0.19545095758570508</v>
      </c>
      <c r="CE25" s="267">
        <f>CE23-CE24</f>
        <v>17547471664</v>
      </c>
      <c r="CF25" s="253">
        <v>-0.10014662681454156</v>
      </c>
      <c r="CG25" s="279">
        <v>2.27554707633284E-2</v>
      </c>
      <c r="CH25" s="267">
        <f>CH23-CH24</f>
        <v>16231252682</v>
      </c>
      <c r="CI25" s="253">
        <v>-7.5009038749458412E-2</v>
      </c>
      <c r="CJ25" s="255">
        <v>-0.18158879342506895</v>
      </c>
      <c r="CK25" s="267">
        <v>4708136897</v>
      </c>
      <c r="CL25" s="253">
        <v>-0.70993385481447224</v>
      </c>
      <c r="CM25" s="264">
        <v>-0.71647325912023818</v>
      </c>
      <c r="CN25" s="524">
        <v>57987228955</v>
      </c>
      <c r="CO25" s="255">
        <v>-0.17051436750893589</v>
      </c>
      <c r="CP25" s="267">
        <f>CP23-CP24</f>
        <v>16645001115</v>
      </c>
      <c r="CQ25" s="253">
        <v>2.5353990474674171</v>
      </c>
      <c r="CR25" s="255">
        <v>-0.14641903440841131</v>
      </c>
      <c r="CS25" s="267">
        <v>23142305141</v>
      </c>
      <c r="CT25" s="253">
        <v>0.39034566481012822</v>
      </c>
      <c r="CU25" s="255">
        <v>0.31883986389208618</v>
      </c>
      <c r="CV25" s="267">
        <v>13450764862</v>
      </c>
      <c r="CW25" s="253">
        <v>-0.41878024768716793</v>
      </c>
      <c r="CX25" s="530">
        <v>-0.17130457361947682</v>
      </c>
      <c r="CY25" s="254">
        <v>25079640879</v>
      </c>
      <c r="CZ25" s="253">
        <f t="shared" si="4"/>
        <v>0.86455128286815497</v>
      </c>
      <c r="DA25" s="255">
        <f t="shared" si="1"/>
        <v>4.3268716325943313</v>
      </c>
      <c r="DB25" s="267">
        <f t="shared" si="2"/>
        <v>78317711997</v>
      </c>
      <c r="DC25" s="530">
        <f t="shared" si="3"/>
        <v>0.35060276906449728</v>
      </c>
      <c r="DE25" s="687"/>
      <c r="DF25" s="745"/>
    </row>
    <row r="26" spans="1:110" s="233" customFormat="1" ht="20.100000000000001" customHeight="1">
      <c r="A26" s="273" t="s">
        <v>173</v>
      </c>
      <c r="B26" s="267">
        <v>3229190</v>
      </c>
      <c r="C26" s="272">
        <v>-6831206</v>
      </c>
      <c r="D26" s="271">
        <v>-3.1154549592931975</v>
      </c>
      <c r="E26" s="266">
        <v>13049215</v>
      </c>
      <c r="F26" s="271">
        <v>-2.910235908564315</v>
      </c>
      <c r="G26" s="267">
        <v>-916502215</v>
      </c>
      <c r="H26" s="268">
        <v>-71.234279609922893</v>
      </c>
      <c r="I26" s="270">
        <v>-907055016</v>
      </c>
      <c r="J26" s="267">
        <v>7367086</v>
      </c>
      <c r="K26" s="253">
        <v>-1.0080382631699367</v>
      </c>
      <c r="L26" s="255">
        <v>1.2814036956636183</v>
      </c>
      <c r="M26" s="267">
        <v>40297813</v>
      </c>
      <c r="N26" s="253">
        <v>4.4699799893743606</v>
      </c>
      <c r="O26" s="255">
        <v>-6.8990774103430637</v>
      </c>
      <c r="P26" s="267">
        <v>346506399</v>
      </c>
      <c r="Q26" s="253">
        <v>7.5986403033832133</v>
      </c>
      <c r="R26" s="255">
        <v>25.553811781015181</v>
      </c>
      <c r="S26" s="270">
        <v>-48366564</v>
      </c>
      <c r="T26" s="253">
        <v>-1.1395834655278616</v>
      </c>
      <c r="U26" s="255">
        <v>-0.94722700806565974</v>
      </c>
      <c r="V26" s="269">
        <v>345804734</v>
      </c>
      <c r="W26" s="268">
        <v>-1.3812389853979927</v>
      </c>
      <c r="X26" s="267">
        <v>0</v>
      </c>
      <c r="Y26" s="253">
        <v>-1</v>
      </c>
      <c r="Z26" s="255">
        <v>-1</v>
      </c>
      <c r="AA26" s="267">
        <v>0</v>
      </c>
      <c r="AB26" s="253" t="e">
        <v>#DIV/0!</v>
      </c>
      <c r="AC26" s="255">
        <v>-1</v>
      </c>
      <c r="AD26" s="267">
        <v>0</v>
      </c>
      <c r="AE26" s="253" t="e">
        <v>#DIV/0!</v>
      </c>
      <c r="AF26" s="255">
        <v>-1</v>
      </c>
      <c r="AG26" s="270">
        <v>-234174095</v>
      </c>
      <c r="AH26" s="253" t="e">
        <v>#DIV/0!</v>
      </c>
      <c r="AI26" s="255">
        <v>3.8416524895173447</v>
      </c>
      <c r="AJ26" s="269">
        <v>-234174095</v>
      </c>
      <c r="AK26" s="268">
        <v>-1.6771859144068282</v>
      </c>
      <c r="AL26" s="267">
        <v>0</v>
      </c>
      <c r="AM26" s="253">
        <v>-1</v>
      </c>
      <c r="AN26" s="255" t="s">
        <v>3</v>
      </c>
      <c r="AO26" s="267">
        <v>0</v>
      </c>
      <c r="AP26" s="253" t="s">
        <v>3</v>
      </c>
      <c r="AQ26" s="255" t="s">
        <v>3</v>
      </c>
      <c r="AR26" s="267">
        <v>0</v>
      </c>
      <c r="AS26" s="255" t="s">
        <v>3</v>
      </c>
      <c r="AT26" s="255" t="s">
        <v>3</v>
      </c>
      <c r="AU26" s="270">
        <v>-1188060036</v>
      </c>
      <c r="AV26" s="255" t="s">
        <v>3</v>
      </c>
      <c r="AW26" s="255">
        <v>4.0734050493501428</v>
      </c>
      <c r="AX26" s="269">
        <v>-1188060036</v>
      </c>
      <c r="AY26" s="268">
        <v>4.0734050493501428</v>
      </c>
      <c r="AZ26" s="267">
        <v>0</v>
      </c>
      <c r="BA26" s="253">
        <v>-1</v>
      </c>
      <c r="BB26" s="255" t="s">
        <v>3</v>
      </c>
      <c r="BC26" s="265">
        <v>0</v>
      </c>
      <c r="BD26" s="253">
        <v>-1</v>
      </c>
      <c r="BE26" s="264" t="s">
        <v>3</v>
      </c>
      <c r="BF26" s="266">
        <v>0</v>
      </c>
      <c r="BG26" s="253" t="s">
        <v>3</v>
      </c>
      <c r="BH26" s="255" t="s">
        <v>3</v>
      </c>
      <c r="BI26" s="265">
        <v>173196244</v>
      </c>
      <c r="BJ26" s="253" t="s">
        <v>3</v>
      </c>
      <c r="BK26" s="264">
        <v>-1.1457807170950072</v>
      </c>
      <c r="BL26" s="263">
        <v>173196244</v>
      </c>
      <c r="BM26" s="262">
        <v>-1.1457807170950072</v>
      </c>
      <c r="BN26" s="260">
        <v>0</v>
      </c>
      <c r="BO26" s="259">
        <v>-1</v>
      </c>
      <c r="BP26" s="261" t="s">
        <v>3</v>
      </c>
      <c r="BQ26" s="260">
        <v>0</v>
      </c>
      <c r="BR26" s="259" t="s">
        <v>3</v>
      </c>
      <c r="BS26" s="261" t="s">
        <v>3</v>
      </c>
      <c r="BT26" s="260">
        <v>0</v>
      </c>
      <c r="BU26" s="259" t="s">
        <v>3</v>
      </c>
      <c r="BV26" s="258" t="s">
        <v>3</v>
      </c>
      <c r="BW26" s="256">
        <v>-982024896</v>
      </c>
      <c r="BX26" s="253" t="s">
        <v>3</v>
      </c>
      <c r="BY26" s="257">
        <v>-6.6700126591659803</v>
      </c>
      <c r="BZ26" s="256">
        <f t="shared" si="0"/>
        <v>-982024896</v>
      </c>
      <c r="CA26" s="264">
        <v>-6.6700126591659803</v>
      </c>
      <c r="CB26" s="266">
        <v>0</v>
      </c>
      <c r="CC26" s="253">
        <v>-1</v>
      </c>
      <c r="CD26" s="255" t="s">
        <v>3</v>
      </c>
      <c r="CE26" s="267">
        <v>0</v>
      </c>
      <c r="CF26" s="253" t="s">
        <v>3</v>
      </c>
      <c r="CG26" s="255" t="s">
        <v>3</v>
      </c>
      <c r="CH26" s="267">
        <v>0</v>
      </c>
      <c r="CI26" s="253" t="s">
        <v>3</v>
      </c>
      <c r="CJ26" s="255" t="s">
        <v>3</v>
      </c>
      <c r="CK26" s="267">
        <v>-1456456798</v>
      </c>
      <c r="CL26" s="253" t="s">
        <v>356</v>
      </c>
      <c r="CM26" s="264">
        <v>0.48311596165480503</v>
      </c>
      <c r="CN26" s="570">
        <v>-1456456798</v>
      </c>
      <c r="CO26" s="255">
        <v>0.48311596165480508</v>
      </c>
      <c r="CP26" s="267">
        <v>0</v>
      </c>
      <c r="CQ26" s="253">
        <v>-1</v>
      </c>
      <c r="CR26" s="255" t="s">
        <v>3</v>
      </c>
      <c r="CS26" s="267">
        <v>-224414562</v>
      </c>
      <c r="CT26" s="253" t="s">
        <v>356</v>
      </c>
      <c r="CU26" s="255" t="s">
        <v>356</v>
      </c>
      <c r="CV26" s="267">
        <v>0</v>
      </c>
      <c r="CW26" s="253">
        <v>-1</v>
      </c>
      <c r="CX26" s="530" t="s">
        <v>358</v>
      </c>
      <c r="CY26" s="254">
        <v>-1481886624</v>
      </c>
      <c r="CZ26" s="253" t="str">
        <f t="shared" si="4"/>
        <v>-</v>
      </c>
      <c r="DA26" s="255">
        <f t="shared" si="1"/>
        <v>1.746006200453043E-2</v>
      </c>
      <c r="DB26" s="267">
        <f t="shared" si="2"/>
        <v>-1706301186</v>
      </c>
      <c r="DC26" s="530">
        <f t="shared" si="3"/>
        <v>0.17154260143046129</v>
      </c>
      <c r="DE26" s="687"/>
      <c r="DF26" s="745"/>
    </row>
    <row r="27" spans="1:110" s="233" customFormat="1" ht="20.100000000000001" customHeight="1" thickBot="1">
      <c r="A27" s="252" t="s">
        <v>172</v>
      </c>
      <c r="B27" s="250">
        <v>3655432478</v>
      </c>
      <c r="C27" s="245">
        <v>3970749833</v>
      </c>
      <c r="D27" s="251">
        <v>8.625993145755495E-2</v>
      </c>
      <c r="E27" s="245">
        <v>3756494279</v>
      </c>
      <c r="F27" s="251">
        <v>-5.3958462006186036E-2</v>
      </c>
      <c r="G27" s="245">
        <v>684952955</v>
      </c>
      <c r="H27" s="248">
        <v>-0.81766165362500209</v>
      </c>
      <c r="I27" s="250">
        <v>12067629545</v>
      </c>
      <c r="J27" s="245">
        <v>4484667588</v>
      </c>
      <c r="K27" s="244">
        <v>5.5474096509299677</v>
      </c>
      <c r="L27" s="246">
        <v>0.22685006903853422</v>
      </c>
      <c r="M27" s="245">
        <v>1669413735</v>
      </c>
      <c r="N27" s="244">
        <v>-0.62775084167509099</v>
      </c>
      <c r="O27" s="246">
        <v>-0.57957217019166463</v>
      </c>
      <c r="P27" s="245">
        <v>4687296156</v>
      </c>
      <c r="Q27" s="244">
        <v>1.8077498451874185</v>
      </c>
      <c r="R27" s="246">
        <v>0.24778471837518268</v>
      </c>
      <c r="S27" s="245">
        <v>2489768618</v>
      </c>
      <c r="T27" s="244">
        <v>-0.46882626248973891</v>
      </c>
      <c r="U27" s="246">
        <v>2.6349483564166825</v>
      </c>
      <c r="V27" s="245">
        <v>13331146097</v>
      </c>
      <c r="W27" s="249">
        <v>0.10470296152930181</v>
      </c>
      <c r="X27" s="245">
        <v>6030313300</v>
      </c>
      <c r="Y27" s="244">
        <v>1.4220376369126524</v>
      </c>
      <c r="Z27" s="246">
        <v>0.34465112110779694</v>
      </c>
      <c r="AA27" s="245">
        <v>4487150458</v>
      </c>
      <c r="AB27" s="244">
        <v>-0.25590094000588659</v>
      </c>
      <c r="AC27" s="246">
        <v>1.6878600336902103</v>
      </c>
      <c r="AD27" s="245">
        <v>6757426999</v>
      </c>
      <c r="AE27" s="244">
        <v>0.50595061659953822</v>
      </c>
      <c r="AF27" s="246">
        <v>0.44164711895793429</v>
      </c>
      <c r="AG27" s="245">
        <v>4837027203</v>
      </c>
      <c r="AH27" s="244">
        <v>-0.28419097924168346</v>
      </c>
      <c r="AI27" s="246">
        <v>0.94276173618314929</v>
      </c>
      <c r="AJ27" s="245">
        <v>22111917960</v>
      </c>
      <c r="AK27" s="248">
        <v>0.65866593908051141</v>
      </c>
      <c r="AL27" s="245">
        <v>8495582878</v>
      </c>
      <c r="AM27" s="244">
        <v>0.75636450271168765</v>
      </c>
      <c r="AN27" s="246">
        <v>0.40881285189610295</v>
      </c>
      <c r="AO27" s="245">
        <v>6501887572</v>
      </c>
      <c r="AP27" s="244">
        <v>-0.2346743401400786</v>
      </c>
      <c r="AQ27" s="246">
        <v>0.44900146158638132</v>
      </c>
      <c r="AR27" s="245">
        <v>8970951089</v>
      </c>
      <c r="AS27" s="244">
        <v>0.3797456491916098</v>
      </c>
      <c r="AT27" s="246">
        <v>0.32756907182683137</v>
      </c>
      <c r="AU27" s="245">
        <v>4995968648</v>
      </c>
      <c r="AV27" s="244">
        <v>-0.44309487383941304</v>
      </c>
      <c r="AW27" s="246">
        <v>3.2859324194294715E-2</v>
      </c>
      <c r="AX27" s="245">
        <v>28964390187</v>
      </c>
      <c r="AY27" s="248">
        <v>0.3098994958011323</v>
      </c>
      <c r="AZ27" s="245">
        <v>6500715066</v>
      </c>
      <c r="BA27" s="244">
        <v>0.30119212589582278</v>
      </c>
      <c r="BB27" s="246">
        <v>-0.2348123537427752</v>
      </c>
      <c r="BC27" s="245">
        <v>8754649997</v>
      </c>
      <c r="BD27" s="244">
        <v>0.34672107731478907</v>
      </c>
      <c r="BE27" s="243">
        <v>0.34647821883315699</v>
      </c>
      <c r="BF27" s="247">
        <v>12513089896</v>
      </c>
      <c r="BG27" s="244">
        <v>0.42930784215107676</v>
      </c>
      <c r="BH27" s="246">
        <v>0.39484540399995049</v>
      </c>
      <c r="BI27" s="245">
        <v>7424094411</v>
      </c>
      <c r="BJ27" s="244">
        <v>-0.40669375248608863</v>
      </c>
      <c r="BK27" s="243">
        <v>0.48601701373206851</v>
      </c>
      <c r="BL27" s="240">
        <v>35192549370</v>
      </c>
      <c r="BM27" s="242">
        <v>0.21502814810840953</v>
      </c>
      <c r="BN27" s="240">
        <f>+BN25+BN26</f>
        <v>16312143621</v>
      </c>
      <c r="BO27" s="239">
        <v>1.1971896797043575</v>
      </c>
      <c r="BP27" s="241">
        <v>1.5092845103019008</v>
      </c>
      <c r="BQ27" s="240">
        <f>+BQ25+BQ26</f>
        <v>17157054805</v>
      </c>
      <c r="BR27" s="239">
        <v>5.1796453221039318E-2</v>
      </c>
      <c r="BS27" s="241">
        <v>0.95976478909828433</v>
      </c>
      <c r="BT27" s="240">
        <f>+BT25+BT26</f>
        <v>19832637373</v>
      </c>
      <c r="BU27" s="239">
        <v>0.1559464953868579</v>
      </c>
      <c r="BV27" s="238">
        <v>0.58495124208608185</v>
      </c>
      <c r="BW27" s="235">
        <f>+BW25+BW26</f>
        <v>15623593616</v>
      </c>
      <c r="BX27" s="237">
        <v>-0.21222814080845143</v>
      </c>
      <c r="BY27" s="236">
        <v>1.1044443606281611</v>
      </c>
      <c r="BZ27" s="235">
        <f t="shared" si="0"/>
        <v>68925429415</v>
      </c>
      <c r="CA27" s="407">
        <v>0.95852334226618141</v>
      </c>
      <c r="CB27" s="245">
        <f>CB25+CB26</f>
        <v>19500367712</v>
      </c>
      <c r="CC27" s="244">
        <v>0.2481358765008983</v>
      </c>
      <c r="CD27" s="246">
        <v>0.19545095758570508</v>
      </c>
      <c r="CE27" s="245">
        <f>CE25+CE26</f>
        <v>17547471664</v>
      </c>
      <c r="CF27" s="244">
        <v>-0.74541367659319646</v>
      </c>
      <c r="CG27" s="246">
        <v>2.27554707633284E-2</v>
      </c>
      <c r="CH27" s="245">
        <f>CH25+CH26</f>
        <v>16231252682</v>
      </c>
      <c r="CI27" s="244">
        <v>-7.5009038749458412E-2</v>
      </c>
      <c r="CJ27" s="246">
        <v>-0.18158879342506895</v>
      </c>
      <c r="CK27" s="245">
        <v>3251680099</v>
      </c>
      <c r="CL27" s="244">
        <v>-0.7996654871496135</v>
      </c>
      <c r="CM27" s="243">
        <v>-0.79187374051575565</v>
      </c>
      <c r="CN27" s="577">
        <v>56530772157</v>
      </c>
      <c r="CO27" s="583">
        <v>-0.17982705894179885</v>
      </c>
      <c r="CP27" s="245">
        <v>16645001115</v>
      </c>
      <c r="CQ27" s="244">
        <v>4.1189361173994135</v>
      </c>
      <c r="CR27" s="246">
        <v>-0.14641903440841131</v>
      </c>
      <c r="CS27" s="245">
        <v>22917890579</v>
      </c>
      <c r="CT27" s="244">
        <v>0.37686326487218147</v>
      </c>
      <c r="CU27" s="246">
        <v>0.30605086691878425</v>
      </c>
      <c r="CV27" s="245">
        <v>13450764862</v>
      </c>
      <c r="CW27" s="244">
        <v>-0.41308887850589815</v>
      </c>
      <c r="CX27" s="741">
        <v>-0.17130457361947682</v>
      </c>
      <c r="CY27" s="234">
        <v>23597754255</v>
      </c>
      <c r="CZ27" s="688">
        <f t="shared" si="4"/>
        <v>0.75438010381598763</v>
      </c>
      <c r="DA27" s="743">
        <f t="shared" si="1"/>
        <v>6.2570958816819333</v>
      </c>
      <c r="DB27" s="689">
        <f t="shared" si="2"/>
        <v>76611410811</v>
      </c>
      <c r="DC27" s="747">
        <f t="shared" si="3"/>
        <v>0.35521606883824397</v>
      </c>
      <c r="DE27" s="687"/>
      <c r="DF27" s="745"/>
    </row>
    <row r="29" spans="1:110" ht="20.100000000000001" customHeight="1">
      <c r="CP29" s="336"/>
    </row>
    <row r="31" spans="1:110" ht="20.100000000000001" customHeight="1">
      <c r="CP31" s="336"/>
    </row>
  </sheetData>
  <mergeCells count="38">
    <mergeCell ref="P3:R3"/>
    <mergeCell ref="S3:U3"/>
    <mergeCell ref="V3:W3"/>
    <mergeCell ref="AO3:AQ3"/>
    <mergeCell ref="AR3:AT3"/>
    <mergeCell ref="AL3:AN3"/>
    <mergeCell ref="X3:Z3"/>
    <mergeCell ref="AA3:AC3"/>
    <mergeCell ref="AD3:AF3"/>
    <mergeCell ref="AG3:AI3"/>
    <mergeCell ref="AJ3:AK3"/>
    <mergeCell ref="C3:D3"/>
    <mergeCell ref="E3:F3"/>
    <mergeCell ref="G3:H3"/>
    <mergeCell ref="J3:L3"/>
    <mergeCell ref="M3:O3"/>
    <mergeCell ref="AU3:AW3"/>
    <mergeCell ref="CY3:DA3"/>
    <mergeCell ref="BW3:BY3"/>
    <mergeCell ref="BT3:BV3"/>
    <mergeCell ref="BQ3:BS3"/>
    <mergeCell ref="CB3:CD3"/>
    <mergeCell ref="DB3:DC3"/>
    <mergeCell ref="AX3:AY3"/>
    <mergeCell ref="BI3:BK3"/>
    <mergeCell ref="CV3:CX3"/>
    <mergeCell ref="CS3:CU3"/>
    <mergeCell ref="CP3:CR3"/>
    <mergeCell ref="CK3:CM3"/>
    <mergeCell ref="CN3:CO3"/>
    <mergeCell ref="BZ3:CA3"/>
    <mergeCell ref="BL3:BM3"/>
    <mergeCell ref="BN3:BP3"/>
    <mergeCell ref="CH3:CJ3"/>
    <mergeCell ref="CE3:CG3"/>
    <mergeCell ref="AZ3:BB3"/>
    <mergeCell ref="BC3:BE3"/>
    <mergeCell ref="BF3:BH3"/>
  </mergeCells>
  <phoneticPr fontId="3" type="noConversion"/>
  <pageMargins left="0.7" right="0.7" top="0.75" bottom="0.75" header="0.3" footer="0.3"/>
  <pageSetup paperSize="9" scale="2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AFDFA-486B-48C2-B25D-1670D0A5624D}">
  <sheetPr>
    <tabColor rgb="FF8DB4E2"/>
    <pageSetUpPr fitToPage="1"/>
  </sheetPr>
  <dimension ref="A1:AH56"/>
  <sheetViews>
    <sheetView showGridLines="0" zoomScale="115" zoomScaleNormal="115" workbookViewId="0">
      <pane xSplit="1" topLeftCell="I1" activePane="topRight" state="frozen"/>
      <selection activeCell="CB31" sqref="CB31"/>
      <selection pane="topRight"/>
    </sheetView>
  </sheetViews>
  <sheetFormatPr defaultColWidth="10.59765625" defaultRowHeight="20.100000000000001" customHeight="1" outlineLevelRow="2" outlineLevelCol="1"/>
  <cols>
    <col min="1" max="1" width="30.59765625" style="341" customWidth="1"/>
    <col min="2" max="4" width="10.59765625" style="341" hidden="1" customWidth="1" outlineLevel="1"/>
    <col min="5" max="5" width="10.59765625" style="339" collapsed="1"/>
    <col min="6" max="8" width="10.59765625" style="339" hidden="1" customWidth="1" outlineLevel="1"/>
    <col min="9" max="9" width="10.59765625" style="339" collapsed="1"/>
    <col min="10" max="12" width="10.59765625" style="339" hidden="1" customWidth="1" outlineLevel="1"/>
    <col min="13" max="13" width="10.59765625" style="339" collapsed="1"/>
    <col min="14" max="16" width="10.59765625" style="339" hidden="1" customWidth="1" outlineLevel="1"/>
    <col min="17" max="17" width="10.59765625" style="339" collapsed="1"/>
    <col min="18" max="20" width="10.59765625" style="339" hidden="1" customWidth="1" outlineLevel="1"/>
    <col min="21" max="21" width="10.59765625" style="339" collapsed="1"/>
    <col min="22" max="22" width="10.59765625" style="339" hidden="1" customWidth="1" outlineLevel="1"/>
    <col min="23" max="23" width="10.59765625" style="340" hidden="1" customWidth="1" outlineLevel="1"/>
    <col min="24" max="24" width="10.59765625" style="339" hidden="1" customWidth="1" outlineLevel="1"/>
    <col min="25" max="25" width="10.59765625" style="339" collapsed="1"/>
    <col min="26" max="26" width="10.59765625" style="339" hidden="1" customWidth="1" outlineLevel="1" collapsed="1"/>
    <col min="27" max="28" width="10.59765625" style="339" hidden="1" customWidth="1" outlineLevel="1"/>
    <col min="29" max="29" width="10.59765625" style="339" collapsed="1"/>
    <col min="30" max="30" width="10.796875" style="339" hidden="1" customWidth="1" outlineLevel="1"/>
    <col min="31" max="32" width="0" style="339" hidden="1" customWidth="1" outlineLevel="1"/>
    <col min="33" max="33" width="10.59765625" style="339" collapsed="1"/>
    <col min="34" max="34" width="16.69921875" style="339" bestFit="1" customWidth="1"/>
    <col min="35" max="16384" width="10.59765625" style="339"/>
  </cols>
  <sheetData>
    <row r="1" spans="1:34" ht="20.100000000000001" customHeight="1">
      <c r="A1" s="338" t="s">
        <v>281</v>
      </c>
      <c r="B1" s="338"/>
      <c r="C1" s="338"/>
      <c r="D1" s="338"/>
    </row>
    <row r="2" spans="1:34" ht="20.100000000000001" customHeight="1" thickBot="1">
      <c r="S2" s="394"/>
      <c r="Z2" s="394"/>
    </row>
    <row r="3" spans="1:34" ht="20.100000000000001" customHeight="1">
      <c r="A3" s="393" t="s">
        <v>76</v>
      </c>
      <c r="B3" s="423" t="s">
        <v>286</v>
      </c>
      <c r="C3" s="424" t="s">
        <v>287</v>
      </c>
      <c r="D3" s="425" t="s">
        <v>288</v>
      </c>
      <c r="E3" s="416" t="s">
        <v>280</v>
      </c>
      <c r="F3" s="416" t="s">
        <v>289</v>
      </c>
      <c r="G3" s="416" t="s">
        <v>290</v>
      </c>
      <c r="H3" s="416" t="s">
        <v>291</v>
      </c>
      <c r="I3" s="415" t="s">
        <v>140</v>
      </c>
      <c r="J3" s="415" t="s">
        <v>292</v>
      </c>
      <c r="K3" s="415" t="s">
        <v>293</v>
      </c>
      <c r="L3" s="415" t="s">
        <v>294</v>
      </c>
      <c r="M3" s="415" t="s">
        <v>279</v>
      </c>
      <c r="N3" s="415" t="s">
        <v>278</v>
      </c>
      <c r="O3" s="415" t="s">
        <v>277</v>
      </c>
      <c r="P3" s="415" t="s">
        <v>276</v>
      </c>
      <c r="Q3" s="415" t="s">
        <v>275</v>
      </c>
      <c r="R3" s="415" t="s">
        <v>274</v>
      </c>
      <c r="S3" s="392" t="s">
        <v>273</v>
      </c>
      <c r="T3" s="391" t="s">
        <v>272</v>
      </c>
      <c r="U3" s="391" t="s">
        <v>271</v>
      </c>
      <c r="V3" s="416" t="s">
        <v>270</v>
      </c>
      <c r="W3" s="415" t="s">
        <v>130</v>
      </c>
      <c r="X3" s="416" t="s">
        <v>129</v>
      </c>
      <c r="Y3" s="426" t="s">
        <v>128</v>
      </c>
      <c r="Z3" s="500" t="s">
        <v>127</v>
      </c>
      <c r="AA3" s="559" t="s">
        <v>282</v>
      </c>
      <c r="AB3" s="578" t="s">
        <v>303</v>
      </c>
      <c r="AC3" s="593" t="s">
        <v>343</v>
      </c>
      <c r="AD3" s="426" t="s">
        <v>347</v>
      </c>
      <c r="AE3" s="714" t="s">
        <v>351</v>
      </c>
      <c r="AF3" s="738" t="s">
        <v>360</v>
      </c>
      <c r="AG3" s="390" t="s">
        <v>366</v>
      </c>
    </row>
    <row r="4" spans="1:34" ht="20.100000000000001" customHeight="1">
      <c r="A4" s="358" t="s">
        <v>269</v>
      </c>
      <c r="B4" s="427">
        <v>75478767739</v>
      </c>
      <c r="C4" s="428">
        <v>81760944559</v>
      </c>
      <c r="D4" s="429">
        <v>88243462486</v>
      </c>
      <c r="E4" s="355">
        <v>89753459891</v>
      </c>
      <c r="F4" s="430">
        <v>95739668015</v>
      </c>
      <c r="G4" s="430">
        <v>94259950674</v>
      </c>
      <c r="H4" s="430">
        <v>100738969707</v>
      </c>
      <c r="I4" s="355">
        <v>107453290292</v>
      </c>
      <c r="J4" s="356">
        <v>114791991301</v>
      </c>
      <c r="K4" s="356">
        <v>116996874939</v>
      </c>
      <c r="L4" s="356">
        <v>137605611555</v>
      </c>
      <c r="M4" s="356">
        <v>156547288148</v>
      </c>
      <c r="N4" s="356">
        <v>168683356254</v>
      </c>
      <c r="O4" s="356">
        <v>184107387357</v>
      </c>
      <c r="P4" s="356">
        <v>205662890745</v>
      </c>
      <c r="Q4" s="356">
        <v>217039520994</v>
      </c>
      <c r="R4" s="357">
        <v>219876700708</v>
      </c>
      <c r="S4" s="357">
        <v>234229607336</v>
      </c>
      <c r="T4" s="357">
        <v>250868902308</v>
      </c>
      <c r="U4" s="357">
        <v>278191254877</v>
      </c>
      <c r="V4" s="355">
        <v>307191400358</v>
      </c>
      <c r="W4" s="356">
        <v>319383800257</v>
      </c>
      <c r="X4" s="355">
        <v>353888581861</v>
      </c>
      <c r="Y4" s="431">
        <f>+Y5+Y15</f>
        <v>395781005329</v>
      </c>
      <c r="Z4" s="501">
        <f t="shared" ref="Z4:AE4" si="0">Z5+Z15</f>
        <v>414530281365</v>
      </c>
      <c r="AA4" s="560">
        <f t="shared" si="0"/>
        <v>404826806674</v>
      </c>
      <c r="AB4" s="560">
        <f t="shared" si="0"/>
        <v>430329132634</v>
      </c>
      <c r="AC4" s="584">
        <f t="shared" si="0"/>
        <v>450590568204</v>
      </c>
      <c r="AD4" s="605">
        <f t="shared" si="0"/>
        <v>469991515281</v>
      </c>
      <c r="AE4" s="715">
        <f t="shared" si="0"/>
        <v>489700076221</v>
      </c>
      <c r="AF4" s="726">
        <v>499244250733</v>
      </c>
      <c r="AG4" s="354">
        <v>543387374366</v>
      </c>
    </row>
    <row r="5" spans="1:34" ht="20.100000000000001" customHeight="1">
      <c r="A5" s="597" t="s">
        <v>268</v>
      </c>
      <c r="B5" s="432">
        <v>39537034269</v>
      </c>
      <c r="C5" s="433">
        <v>43605177910</v>
      </c>
      <c r="D5" s="434">
        <v>47601394485</v>
      </c>
      <c r="E5" s="386">
        <v>48876242926</v>
      </c>
      <c r="F5" s="435">
        <v>52710420614</v>
      </c>
      <c r="G5" s="435">
        <v>50150076997</v>
      </c>
      <c r="H5" s="435">
        <v>55720582644</v>
      </c>
      <c r="I5" s="386">
        <v>64084412877</v>
      </c>
      <c r="J5" s="387">
        <v>67806784755</v>
      </c>
      <c r="K5" s="387">
        <v>66396178493</v>
      </c>
      <c r="L5" s="387">
        <v>83312814844</v>
      </c>
      <c r="M5" s="387">
        <v>90756750028</v>
      </c>
      <c r="N5" s="387">
        <v>99958572731</v>
      </c>
      <c r="O5" s="387">
        <v>112303901469</v>
      </c>
      <c r="P5" s="387">
        <v>122037661517</v>
      </c>
      <c r="Q5" s="387">
        <v>135742395655</v>
      </c>
      <c r="R5" s="388">
        <v>128452461610</v>
      </c>
      <c r="S5" s="388">
        <v>138892825250</v>
      </c>
      <c r="T5" s="388">
        <v>154268071785</v>
      </c>
      <c r="U5" s="388">
        <v>184090695803</v>
      </c>
      <c r="V5" s="386">
        <v>210819796207</v>
      </c>
      <c r="W5" s="387">
        <v>226978050996</v>
      </c>
      <c r="X5" s="386">
        <v>263226659956</v>
      </c>
      <c r="Y5" s="436">
        <f>+Y6+Y7+Y8+Y12</f>
        <v>301344193870</v>
      </c>
      <c r="Z5" s="502">
        <f t="shared" ref="Z5:AD5" si="1">Z6+Z7+Z8+Z12</f>
        <v>318408938960</v>
      </c>
      <c r="AA5" s="561">
        <f t="shared" si="1"/>
        <v>314200100930</v>
      </c>
      <c r="AB5" s="561">
        <f t="shared" si="1"/>
        <v>338041099658</v>
      </c>
      <c r="AC5" s="585">
        <f t="shared" si="1"/>
        <v>358294628024</v>
      </c>
      <c r="AD5" s="606">
        <f t="shared" si="1"/>
        <v>375488983842</v>
      </c>
      <c r="AE5" s="716">
        <f>AE6+AE7+AE8+AE12</f>
        <v>402755811846</v>
      </c>
      <c r="AF5" s="727">
        <v>408520956423</v>
      </c>
      <c r="AG5" s="385">
        <v>454682110492</v>
      </c>
      <c r="AH5" s="340"/>
    </row>
    <row r="6" spans="1:34" ht="20.100000000000001" customHeight="1" outlineLevel="1">
      <c r="A6" s="598" t="s">
        <v>267</v>
      </c>
      <c r="B6" s="437">
        <v>17631111544</v>
      </c>
      <c r="C6" s="438">
        <v>20063911698</v>
      </c>
      <c r="D6" s="439">
        <v>23161949155</v>
      </c>
      <c r="E6" s="370">
        <v>14294985307</v>
      </c>
      <c r="F6" s="440">
        <v>20330061398</v>
      </c>
      <c r="G6" s="440">
        <v>15485053306</v>
      </c>
      <c r="H6" s="440">
        <v>13304462029</v>
      </c>
      <c r="I6" s="370">
        <v>21279646840</v>
      </c>
      <c r="J6" s="371">
        <v>19534911911</v>
      </c>
      <c r="K6" s="371">
        <v>18524387260</v>
      </c>
      <c r="L6" s="371">
        <v>28894390532</v>
      </c>
      <c r="M6" s="371">
        <v>29590903231</v>
      </c>
      <c r="N6" s="371">
        <v>34489316382</v>
      </c>
      <c r="O6" s="371">
        <v>37704099417</v>
      </c>
      <c r="P6" s="371">
        <v>43780755382</v>
      </c>
      <c r="Q6" s="371">
        <v>22276354074</v>
      </c>
      <c r="R6" s="372">
        <v>19741651951</v>
      </c>
      <c r="S6" s="372">
        <v>23793216619</v>
      </c>
      <c r="T6" s="372">
        <v>32925721144</v>
      </c>
      <c r="U6" s="372">
        <v>58605940199</v>
      </c>
      <c r="V6" s="370">
        <v>65704870648</v>
      </c>
      <c r="W6" s="371">
        <v>63886640254</v>
      </c>
      <c r="X6" s="370">
        <v>78311789314</v>
      </c>
      <c r="Y6" s="441">
        <v>66490619176</v>
      </c>
      <c r="Z6" s="503">
        <v>87131882945</v>
      </c>
      <c r="AA6" s="562">
        <v>53757911428</v>
      </c>
      <c r="AB6" s="562">
        <v>63864939166</v>
      </c>
      <c r="AC6" s="586">
        <v>66729160064</v>
      </c>
      <c r="AD6" s="607">
        <v>71983332868</v>
      </c>
      <c r="AE6" s="717">
        <v>81877019969</v>
      </c>
      <c r="AF6" s="728">
        <v>87975196254</v>
      </c>
      <c r="AG6" s="369">
        <v>119368732289</v>
      </c>
    </row>
    <row r="7" spans="1:34" ht="20.100000000000001" customHeight="1" outlineLevel="1">
      <c r="A7" s="598" t="s">
        <v>266</v>
      </c>
      <c r="B7" s="437">
        <v>20799968445</v>
      </c>
      <c r="C7" s="438">
        <v>21821641927</v>
      </c>
      <c r="D7" s="439">
        <v>22734174077</v>
      </c>
      <c r="E7" s="370">
        <v>24015648387</v>
      </c>
      <c r="F7" s="440">
        <v>24390770286</v>
      </c>
      <c r="G7" s="440">
        <v>24926490180</v>
      </c>
      <c r="H7" s="440">
        <v>27367138577</v>
      </c>
      <c r="I7" s="370">
        <v>30702576825</v>
      </c>
      <c r="J7" s="371">
        <v>32413983704</v>
      </c>
      <c r="K7" s="371">
        <v>32231044985</v>
      </c>
      <c r="L7" s="371">
        <v>44249319519</v>
      </c>
      <c r="M7" s="371">
        <v>47166524201</v>
      </c>
      <c r="N7" s="371">
        <v>49657152926</v>
      </c>
      <c r="O7" s="371">
        <v>55458000063</v>
      </c>
      <c r="P7" s="371">
        <v>54594640110</v>
      </c>
      <c r="Q7" s="371">
        <v>49223755461</v>
      </c>
      <c r="R7" s="372">
        <v>49354886995</v>
      </c>
      <c r="S7" s="372">
        <v>54611622236</v>
      </c>
      <c r="T7" s="372">
        <v>60124813298</v>
      </c>
      <c r="U7" s="372">
        <v>65553633073</v>
      </c>
      <c r="V7" s="370">
        <v>71099922861</v>
      </c>
      <c r="W7" s="371">
        <v>66659371354</v>
      </c>
      <c r="X7" s="370">
        <v>70058650640</v>
      </c>
      <c r="Y7" s="441">
        <v>73755231074</v>
      </c>
      <c r="Z7" s="503">
        <v>73127944650</v>
      </c>
      <c r="AA7" s="562">
        <v>72258321546</v>
      </c>
      <c r="AB7" s="562">
        <v>83711033378</v>
      </c>
      <c r="AC7" s="586">
        <v>85173441671</v>
      </c>
      <c r="AD7" s="607">
        <v>86206453163</v>
      </c>
      <c r="AE7" s="717">
        <v>99360798549</v>
      </c>
      <c r="AF7" s="728">
        <v>97988520723</v>
      </c>
      <c r="AG7" s="369">
        <v>108408913555</v>
      </c>
    </row>
    <row r="8" spans="1:34" ht="20.100000000000001" customHeight="1" outlineLevel="1">
      <c r="A8" s="598" t="s">
        <v>265</v>
      </c>
      <c r="B8" s="437">
        <v>289276984</v>
      </c>
      <c r="C8" s="438">
        <v>300073940</v>
      </c>
      <c r="D8" s="439">
        <v>175814278</v>
      </c>
      <c r="E8" s="370">
        <v>9344974860</v>
      </c>
      <c r="F8" s="440">
        <v>5386178514</v>
      </c>
      <c r="G8" s="440">
        <v>7231382725</v>
      </c>
      <c r="H8" s="440">
        <v>12194470673</v>
      </c>
      <c r="I8" s="370">
        <v>10207965796</v>
      </c>
      <c r="J8" s="371">
        <f>SUM(J9:J11)</f>
        <v>13191615902</v>
      </c>
      <c r="K8" s="371">
        <f t="shared" ref="K8:L8" si="2">SUM(K9:K11)</f>
        <v>13121374064</v>
      </c>
      <c r="L8" s="371">
        <f t="shared" si="2"/>
        <v>8190226062</v>
      </c>
      <c r="M8" s="371">
        <v>12750291435</v>
      </c>
      <c r="N8" s="371">
        <v>14757603550</v>
      </c>
      <c r="O8" s="371">
        <v>17486844813</v>
      </c>
      <c r="P8" s="371">
        <v>21987831742</v>
      </c>
      <c r="Q8" s="371">
        <v>61740721031</v>
      </c>
      <c r="R8" s="372">
        <v>57640205277</v>
      </c>
      <c r="S8" s="372">
        <v>58000708694</v>
      </c>
      <c r="T8" s="372">
        <v>51812808862</v>
      </c>
      <c r="U8" s="372">
        <v>59241039983</v>
      </c>
      <c r="V8" s="370">
        <v>72443094743</v>
      </c>
      <c r="W8" s="371">
        <v>93165135326</v>
      </c>
      <c r="X8" s="370">
        <v>112905820075</v>
      </c>
      <c r="Y8" s="441">
        <f>+Y9+Y10+Y11</f>
        <v>158077909802</v>
      </c>
      <c r="Z8" s="503">
        <f>Z9+Z10+Z11</f>
        <v>152467416466</v>
      </c>
      <c r="AA8" s="562">
        <f>AA9+AA10+AA11</f>
        <v>180806976794</v>
      </c>
      <c r="AB8" s="562">
        <f>AB9+AB10+AB11</f>
        <v>185472594224</v>
      </c>
      <c r="AC8" s="586">
        <v>203276916395</v>
      </c>
      <c r="AD8" s="607">
        <v>207596891048</v>
      </c>
      <c r="AE8" s="717">
        <v>215734186769</v>
      </c>
      <c r="AF8" s="728">
        <v>217236393039</v>
      </c>
      <c r="AG8" s="369">
        <v>225834058237</v>
      </c>
    </row>
    <row r="9" spans="1:34" ht="20.100000000000001" customHeight="1" outlineLevel="2">
      <c r="A9" s="599" t="s">
        <v>264</v>
      </c>
      <c r="B9" s="442">
        <v>0</v>
      </c>
      <c r="C9" s="443">
        <v>0</v>
      </c>
      <c r="D9" s="444">
        <v>0</v>
      </c>
      <c r="E9" s="380">
        <v>9000000000</v>
      </c>
      <c r="F9" s="445">
        <v>5037000000</v>
      </c>
      <c r="G9" s="445">
        <v>7037000000</v>
      </c>
      <c r="H9" s="445">
        <v>12000000000</v>
      </c>
      <c r="I9" s="380">
        <v>10000000000</v>
      </c>
      <c r="J9" s="381">
        <v>13000000000</v>
      </c>
      <c r="K9" s="381">
        <v>10000000000</v>
      </c>
      <c r="L9" s="381">
        <v>5000000000</v>
      </c>
      <c r="M9" s="381">
        <v>10000000000</v>
      </c>
      <c r="N9" s="381">
        <v>10000000000</v>
      </c>
      <c r="O9" s="381">
        <v>11156800000</v>
      </c>
      <c r="P9" s="381">
        <v>11201300000</v>
      </c>
      <c r="Q9" s="381">
        <v>31157800000</v>
      </c>
      <c r="R9" s="382">
        <v>33667800000</v>
      </c>
      <c r="S9" s="382">
        <v>32401400000</v>
      </c>
      <c r="T9" s="382">
        <v>30000000000</v>
      </c>
      <c r="U9" s="382">
        <v>28305987671</v>
      </c>
      <c r="V9" s="380">
        <v>28444243589</v>
      </c>
      <c r="W9" s="381">
        <v>25000000000</v>
      </c>
      <c r="X9" s="380">
        <v>35000000000</v>
      </c>
      <c r="Y9" s="446">
        <v>40000000000</v>
      </c>
      <c r="Z9" s="504">
        <v>35000000000</v>
      </c>
      <c r="AA9" s="563">
        <v>45000000000</v>
      </c>
      <c r="AB9" s="563">
        <v>45000000000</v>
      </c>
      <c r="AC9" s="587">
        <v>60000000000</v>
      </c>
      <c r="AD9" s="608">
        <v>60000000000</v>
      </c>
      <c r="AE9" s="718">
        <v>63000000000</v>
      </c>
      <c r="AF9" s="729">
        <v>63000000000</v>
      </c>
      <c r="AG9" s="379">
        <v>73000000000</v>
      </c>
    </row>
    <row r="10" spans="1:34" ht="20.100000000000001" customHeight="1" outlineLevel="2">
      <c r="A10" s="599" t="s">
        <v>263</v>
      </c>
      <c r="B10" s="442">
        <v>0</v>
      </c>
      <c r="C10" s="443">
        <v>0</v>
      </c>
      <c r="D10" s="444">
        <v>0</v>
      </c>
      <c r="E10" s="380">
        <v>0</v>
      </c>
      <c r="F10" s="445">
        <v>0</v>
      </c>
      <c r="G10" s="445">
        <v>0</v>
      </c>
      <c r="H10" s="445">
        <v>0</v>
      </c>
      <c r="I10" s="380">
        <v>0</v>
      </c>
      <c r="J10" s="381">
        <v>0</v>
      </c>
      <c r="K10" s="381">
        <v>3121374064</v>
      </c>
      <c r="L10" s="381">
        <v>3190226062</v>
      </c>
      <c r="M10" s="381">
        <v>2750291435</v>
      </c>
      <c r="N10" s="381">
        <v>4757603550</v>
      </c>
      <c r="O10" s="381">
        <v>6330044813</v>
      </c>
      <c r="P10" s="381">
        <v>10786531742</v>
      </c>
      <c r="Q10" s="381">
        <v>30582921031</v>
      </c>
      <c r="R10" s="382">
        <v>23972405277</v>
      </c>
      <c r="S10" s="382">
        <v>25599308694</v>
      </c>
      <c r="T10" s="382">
        <v>21812808862</v>
      </c>
      <c r="U10" s="382">
        <v>30935052312</v>
      </c>
      <c r="V10" s="380">
        <v>43998851154</v>
      </c>
      <c r="W10" s="381">
        <v>68165135326</v>
      </c>
      <c r="X10" s="380">
        <v>77905820075</v>
      </c>
      <c r="Y10" s="446">
        <v>118077909802</v>
      </c>
      <c r="Z10" s="504">
        <v>117467416466</v>
      </c>
      <c r="AA10" s="563">
        <v>135806976794</v>
      </c>
      <c r="AB10" s="563">
        <v>140472594224</v>
      </c>
      <c r="AC10" s="587">
        <v>143276916395</v>
      </c>
      <c r="AD10" s="608">
        <v>147596891048</v>
      </c>
      <c r="AE10" s="718">
        <v>152734186769</v>
      </c>
      <c r="AF10" s="729">
        <v>154236393039</v>
      </c>
      <c r="AG10" s="379">
        <v>152834058237</v>
      </c>
    </row>
    <row r="11" spans="1:34" ht="20.100000000000001" customHeight="1" outlineLevel="2">
      <c r="A11" s="600" t="s">
        <v>296</v>
      </c>
      <c r="B11" s="447">
        <v>289276984</v>
      </c>
      <c r="C11" s="448">
        <v>300073940</v>
      </c>
      <c r="D11" s="449">
        <v>175814278</v>
      </c>
      <c r="E11" s="350">
        <v>344974860</v>
      </c>
      <c r="F11" s="450">
        <v>349178514</v>
      </c>
      <c r="G11" s="450">
        <v>194382725</v>
      </c>
      <c r="H11" s="450">
        <v>194470673</v>
      </c>
      <c r="I11" s="350">
        <v>207965796</v>
      </c>
      <c r="J11" s="351">
        <v>191615902</v>
      </c>
      <c r="K11" s="351">
        <v>0</v>
      </c>
      <c r="L11" s="351">
        <v>0</v>
      </c>
      <c r="M11" s="351">
        <v>0</v>
      </c>
      <c r="N11" s="351">
        <v>0</v>
      </c>
      <c r="O11" s="351">
        <v>0</v>
      </c>
      <c r="P11" s="351">
        <v>0</v>
      </c>
      <c r="Q11" s="351">
        <v>0</v>
      </c>
      <c r="R11" s="352">
        <v>0</v>
      </c>
      <c r="S11" s="352">
        <v>0</v>
      </c>
      <c r="T11" s="352">
        <v>0</v>
      </c>
      <c r="U11" s="352">
        <v>0</v>
      </c>
      <c r="V11" s="350">
        <v>0</v>
      </c>
      <c r="W11" s="351">
        <v>0</v>
      </c>
      <c r="X11" s="350">
        <v>0</v>
      </c>
      <c r="Y11" s="451">
        <v>0</v>
      </c>
      <c r="Z11" s="505">
        <v>0</v>
      </c>
      <c r="AA11" s="564">
        <v>0</v>
      </c>
      <c r="AB11" s="564">
        <v>0</v>
      </c>
      <c r="AC11" s="588">
        <v>0</v>
      </c>
      <c r="AD11" s="609">
        <v>0</v>
      </c>
      <c r="AE11" s="719">
        <v>0</v>
      </c>
      <c r="AF11" s="730">
        <v>0</v>
      </c>
      <c r="AG11" s="349">
        <v>0</v>
      </c>
    </row>
    <row r="12" spans="1:34" ht="20.100000000000001" customHeight="1" outlineLevel="1">
      <c r="A12" s="598" t="s">
        <v>262</v>
      </c>
      <c r="B12" s="437">
        <f>B13+B14</f>
        <v>816677296</v>
      </c>
      <c r="C12" s="452">
        <f>C13+C14</f>
        <v>1419550345</v>
      </c>
      <c r="D12" s="439">
        <f>D13+D14</f>
        <v>1529456975</v>
      </c>
      <c r="E12" s="370">
        <v>1220634372</v>
      </c>
      <c r="F12" s="440">
        <f>F13+F14</f>
        <v>2503410416</v>
      </c>
      <c r="G12" s="440">
        <f t="shared" ref="G12:L12" si="3">G13+G14</f>
        <v>2507150786</v>
      </c>
      <c r="H12" s="440">
        <f t="shared" si="3"/>
        <v>2854511365</v>
      </c>
      <c r="I12" s="440">
        <f t="shared" si="3"/>
        <v>1894223416</v>
      </c>
      <c r="J12" s="440">
        <f t="shared" si="3"/>
        <v>2666273238</v>
      </c>
      <c r="K12" s="440">
        <f t="shared" si="3"/>
        <v>2519372184</v>
      </c>
      <c r="L12" s="440">
        <f t="shared" si="3"/>
        <v>1978878731</v>
      </c>
      <c r="M12" s="371">
        <v>1249031161</v>
      </c>
      <c r="N12" s="371">
        <v>1054499873</v>
      </c>
      <c r="O12" s="371">
        <v>1654957176</v>
      </c>
      <c r="P12" s="371">
        <v>1674434283</v>
      </c>
      <c r="Q12" s="371">
        <v>2501565089</v>
      </c>
      <c r="R12" s="372">
        <v>1715717387</v>
      </c>
      <c r="S12" s="372">
        <v>2487277701</v>
      </c>
      <c r="T12" s="372">
        <v>9404728481</v>
      </c>
      <c r="U12" s="372">
        <v>690082548</v>
      </c>
      <c r="V12" s="370">
        <v>1571907955</v>
      </c>
      <c r="W12" s="371">
        <v>3266904062</v>
      </c>
      <c r="X12" s="370">
        <v>1950399927</v>
      </c>
      <c r="Y12" s="441">
        <f>+Y13+Y14</f>
        <v>3020433818</v>
      </c>
      <c r="Z12" s="503">
        <f>Z13+Z14</f>
        <v>5681694899</v>
      </c>
      <c r="AA12" s="562">
        <f>AA13+AA14</f>
        <v>7376891162</v>
      </c>
      <c r="AB12" s="562">
        <f>AB13+AB14</f>
        <v>4992532890</v>
      </c>
      <c r="AC12" s="586">
        <v>3115109894</v>
      </c>
      <c r="AD12" s="607">
        <v>9702306763</v>
      </c>
      <c r="AE12" s="717">
        <v>5783806559</v>
      </c>
      <c r="AF12" s="728">
        <v>5320846407</v>
      </c>
      <c r="AG12" s="369">
        <v>1070406411</v>
      </c>
    </row>
    <row r="13" spans="1:34" ht="20.100000000000001" customHeight="1" outlineLevel="2">
      <c r="A13" s="601" t="s">
        <v>261</v>
      </c>
      <c r="B13" s="453">
        <v>809146706</v>
      </c>
      <c r="C13" s="448">
        <v>1419550345</v>
      </c>
      <c r="D13" s="449">
        <v>1527210705</v>
      </c>
      <c r="E13" s="350">
        <v>1220634372</v>
      </c>
      <c r="F13" s="450">
        <v>2503410416</v>
      </c>
      <c r="G13" s="450">
        <v>2507150786</v>
      </c>
      <c r="H13" s="450">
        <v>2850154005</v>
      </c>
      <c r="I13" s="350">
        <v>1894223416</v>
      </c>
      <c r="J13" s="351">
        <v>2666273238</v>
      </c>
      <c r="K13" s="351">
        <v>2519372184</v>
      </c>
      <c r="L13" s="351">
        <v>1920775141</v>
      </c>
      <c r="M13" s="351">
        <v>1249031161</v>
      </c>
      <c r="N13" s="351">
        <v>1020428003</v>
      </c>
      <c r="O13" s="351">
        <v>1654957176</v>
      </c>
      <c r="P13" s="351">
        <v>1674434283</v>
      </c>
      <c r="Q13" s="351">
        <v>2501565089</v>
      </c>
      <c r="R13" s="352">
        <v>1715717387</v>
      </c>
      <c r="S13" s="352">
        <v>2487277701</v>
      </c>
      <c r="T13" s="352">
        <v>9404728481</v>
      </c>
      <c r="U13" s="352">
        <v>690082548</v>
      </c>
      <c r="V13" s="350">
        <v>1571907955</v>
      </c>
      <c r="W13" s="351">
        <v>3266904062</v>
      </c>
      <c r="X13" s="350">
        <v>1950399927</v>
      </c>
      <c r="Y13" s="451">
        <v>3020433818</v>
      </c>
      <c r="Z13" s="505">
        <v>5681694899</v>
      </c>
      <c r="AA13" s="564">
        <v>7376891162</v>
      </c>
      <c r="AB13" s="564">
        <v>4992532890</v>
      </c>
      <c r="AC13" s="588">
        <v>3115109894</v>
      </c>
      <c r="AD13" s="609">
        <v>9702306763</v>
      </c>
      <c r="AE13" s="719">
        <v>5783806559</v>
      </c>
      <c r="AF13" s="730">
        <v>5320846407</v>
      </c>
      <c r="AG13" s="349">
        <v>1070406411</v>
      </c>
    </row>
    <row r="14" spans="1:34" ht="20.100000000000001" customHeight="1" outlineLevel="2">
      <c r="A14" s="601" t="s">
        <v>260</v>
      </c>
      <c r="B14" s="453">
        <v>7530590</v>
      </c>
      <c r="C14" s="454">
        <v>0</v>
      </c>
      <c r="D14" s="449">
        <v>2246270</v>
      </c>
      <c r="E14" s="350">
        <v>0</v>
      </c>
      <c r="F14" s="450">
        <v>0</v>
      </c>
      <c r="G14" s="450">
        <v>0</v>
      </c>
      <c r="H14" s="450">
        <v>4357360</v>
      </c>
      <c r="I14" s="350">
        <v>0</v>
      </c>
      <c r="J14" s="351">
        <v>0</v>
      </c>
      <c r="K14" s="351">
        <v>0</v>
      </c>
      <c r="L14" s="351">
        <v>58103590</v>
      </c>
      <c r="M14" s="351">
        <v>0</v>
      </c>
      <c r="N14" s="351">
        <v>34071870</v>
      </c>
      <c r="O14" s="351">
        <v>0</v>
      </c>
      <c r="P14" s="351">
        <v>0</v>
      </c>
      <c r="Q14" s="351">
        <v>0</v>
      </c>
      <c r="R14" s="352">
        <v>0</v>
      </c>
      <c r="S14" s="352">
        <v>0</v>
      </c>
      <c r="T14" s="352">
        <v>0</v>
      </c>
      <c r="U14" s="352">
        <v>0</v>
      </c>
      <c r="V14" s="350">
        <v>0</v>
      </c>
      <c r="W14" s="351">
        <v>0</v>
      </c>
      <c r="X14" s="350">
        <v>0</v>
      </c>
      <c r="Y14" s="451">
        <v>0</v>
      </c>
      <c r="Z14" s="505">
        <v>0</v>
      </c>
      <c r="AA14" s="564">
        <v>0</v>
      </c>
      <c r="AB14" s="564">
        <v>0</v>
      </c>
      <c r="AC14" s="588">
        <v>0</v>
      </c>
      <c r="AD14" s="609">
        <v>0</v>
      </c>
      <c r="AE14" s="719">
        <v>0</v>
      </c>
      <c r="AF14" s="730">
        <v>0</v>
      </c>
      <c r="AG14" s="349">
        <v>0</v>
      </c>
    </row>
    <row r="15" spans="1:34" ht="20.100000000000001" customHeight="1">
      <c r="A15" s="389" t="s">
        <v>259</v>
      </c>
      <c r="B15" s="432">
        <v>35941733470</v>
      </c>
      <c r="C15" s="433">
        <v>38155766649</v>
      </c>
      <c r="D15" s="434">
        <v>40642068001</v>
      </c>
      <c r="E15" s="386">
        <v>40877216965</v>
      </c>
      <c r="F15" s="435">
        <v>43029247401</v>
      </c>
      <c r="G15" s="435">
        <v>44109873677</v>
      </c>
      <c r="H15" s="435">
        <v>45018387063</v>
      </c>
      <c r="I15" s="386">
        <v>43368877415</v>
      </c>
      <c r="J15" s="387">
        <v>46985206546</v>
      </c>
      <c r="K15" s="387">
        <v>50600696446</v>
      </c>
      <c r="L15" s="387">
        <v>54292796711</v>
      </c>
      <c r="M15" s="387">
        <v>65790538120</v>
      </c>
      <c r="N15" s="387">
        <v>68724783523</v>
      </c>
      <c r="O15" s="387">
        <v>71803485888</v>
      </c>
      <c r="P15" s="387">
        <v>83625229228</v>
      </c>
      <c r="Q15" s="387">
        <v>81297125339</v>
      </c>
      <c r="R15" s="388">
        <v>91424239098</v>
      </c>
      <c r="S15" s="388">
        <v>95336782086</v>
      </c>
      <c r="T15" s="388">
        <v>96600830523</v>
      </c>
      <c r="U15" s="388">
        <v>94100559074</v>
      </c>
      <c r="V15" s="386">
        <v>96371604151</v>
      </c>
      <c r="W15" s="387">
        <v>92405749261</v>
      </c>
      <c r="X15" s="386">
        <v>90661921905</v>
      </c>
      <c r="Y15" s="436">
        <f>+Y16+Y17+Y18+Y24+Y28+Y29</f>
        <v>94436811459</v>
      </c>
      <c r="Z15" s="502">
        <f t="shared" ref="Z15:AD15" si="4">Z16+Z17+Z18+Z24+Z28+Z29</f>
        <v>96121342405</v>
      </c>
      <c r="AA15" s="561">
        <f t="shared" si="4"/>
        <v>90626705744</v>
      </c>
      <c r="AB15" s="561">
        <f t="shared" si="4"/>
        <v>92288032976</v>
      </c>
      <c r="AC15" s="585">
        <f t="shared" si="4"/>
        <v>92295940180</v>
      </c>
      <c r="AD15" s="606">
        <f t="shared" si="4"/>
        <v>94502531439</v>
      </c>
      <c r="AE15" s="716">
        <f>AE16+AE17+AE18+AE24+AE28+AE29</f>
        <v>86944264375</v>
      </c>
      <c r="AF15" s="727">
        <v>90723294310</v>
      </c>
      <c r="AG15" s="385">
        <v>88705263874</v>
      </c>
      <c r="AH15" s="340"/>
    </row>
    <row r="16" spans="1:34" ht="20.100000000000001" customHeight="1" outlineLevel="1">
      <c r="A16" s="373" t="s">
        <v>258</v>
      </c>
      <c r="B16" s="437">
        <v>11651468037</v>
      </c>
      <c r="C16" s="438">
        <v>11814658258</v>
      </c>
      <c r="D16" s="439">
        <v>11339571707</v>
      </c>
      <c r="E16" s="370">
        <v>11965199864</v>
      </c>
      <c r="F16" s="440">
        <v>13106079552</v>
      </c>
      <c r="G16" s="440">
        <v>13945477873</v>
      </c>
      <c r="H16" s="440">
        <v>13791264429</v>
      </c>
      <c r="I16" s="370">
        <v>13776482138</v>
      </c>
      <c r="J16" s="371">
        <v>14974287006</v>
      </c>
      <c r="K16" s="371">
        <v>16083392512</v>
      </c>
      <c r="L16" s="371">
        <v>13575941741</v>
      </c>
      <c r="M16" s="371">
        <v>17607934364</v>
      </c>
      <c r="N16" s="371">
        <v>17000797719</v>
      </c>
      <c r="O16" s="371">
        <v>22825462612</v>
      </c>
      <c r="P16" s="371">
        <v>21294469552</v>
      </c>
      <c r="Q16" s="371">
        <v>21177712981</v>
      </c>
      <c r="R16" s="372">
        <v>29413413748</v>
      </c>
      <c r="S16" s="372">
        <v>33296304665</v>
      </c>
      <c r="T16" s="372">
        <v>33682429162</v>
      </c>
      <c r="U16" s="372">
        <v>34807220141</v>
      </c>
      <c r="V16" s="370">
        <v>38006664750</v>
      </c>
      <c r="W16" s="371">
        <v>36386261672</v>
      </c>
      <c r="X16" s="370">
        <v>34780073039</v>
      </c>
      <c r="Y16" s="441">
        <v>32880905281</v>
      </c>
      <c r="Z16" s="503">
        <v>35149488157</v>
      </c>
      <c r="AA16" s="562">
        <v>37542816747</v>
      </c>
      <c r="AB16" s="562">
        <v>36365442469</v>
      </c>
      <c r="AC16" s="586">
        <v>37446002251</v>
      </c>
      <c r="AD16" s="607">
        <v>35909925675</v>
      </c>
      <c r="AE16" s="717">
        <v>33272381748</v>
      </c>
      <c r="AF16" s="728">
        <v>35127820805</v>
      </c>
      <c r="AG16" s="369">
        <v>34590171874</v>
      </c>
    </row>
    <row r="17" spans="1:34" ht="20.100000000000001" customHeight="1" outlineLevel="1">
      <c r="A17" s="373" t="s">
        <v>257</v>
      </c>
      <c r="B17" s="437">
        <v>3072894660</v>
      </c>
      <c r="C17" s="438">
        <v>2568380026</v>
      </c>
      <c r="D17" s="439">
        <v>2458620181</v>
      </c>
      <c r="E17" s="370">
        <v>2295503639</v>
      </c>
      <c r="F17" s="440">
        <v>2254142009</v>
      </c>
      <c r="G17" s="440">
        <v>2197762825</v>
      </c>
      <c r="H17" s="440">
        <v>2086128264</v>
      </c>
      <c r="I17" s="370">
        <v>2049058101</v>
      </c>
      <c r="J17" s="371">
        <v>2046184803</v>
      </c>
      <c r="K17" s="371">
        <v>2012927442</v>
      </c>
      <c r="L17" s="371">
        <v>1607547657</v>
      </c>
      <c r="M17" s="371">
        <v>1955702645</v>
      </c>
      <c r="N17" s="371">
        <v>1923487689</v>
      </c>
      <c r="O17" s="371">
        <v>1917947695</v>
      </c>
      <c r="P17" s="371">
        <v>2507373564</v>
      </c>
      <c r="Q17" s="371">
        <v>2640545739</v>
      </c>
      <c r="R17" s="372">
        <v>2631033673</v>
      </c>
      <c r="S17" s="372">
        <v>2646181274</v>
      </c>
      <c r="T17" s="372">
        <v>3973545266</v>
      </c>
      <c r="U17" s="372">
        <v>2891741905</v>
      </c>
      <c r="V17" s="370">
        <v>3038174435</v>
      </c>
      <c r="W17" s="371">
        <v>4539706962</v>
      </c>
      <c r="X17" s="370">
        <v>4460459495</v>
      </c>
      <c r="Y17" s="441">
        <v>4843666377</v>
      </c>
      <c r="Z17" s="503">
        <v>4671730578</v>
      </c>
      <c r="AA17" s="562">
        <v>4889447723</v>
      </c>
      <c r="AB17" s="562">
        <v>4973993205</v>
      </c>
      <c r="AC17" s="586">
        <v>5109296985</v>
      </c>
      <c r="AD17" s="607">
        <v>4775746189</v>
      </c>
      <c r="AE17" s="717">
        <v>4337415393</v>
      </c>
      <c r="AF17" s="728">
        <v>4620942247</v>
      </c>
      <c r="AG17" s="369">
        <v>4502037879</v>
      </c>
    </row>
    <row r="18" spans="1:34" ht="20.100000000000001" customHeight="1" outlineLevel="1">
      <c r="A18" s="373" t="s">
        <v>256</v>
      </c>
      <c r="B18" s="437">
        <v>8714820713</v>
      </c>
      <c r="C18" s="438">
        <v>8697470224</v>
      </c>
      <c r="D18" s="439">
        <v>11316735198</v>
      </c>
      <c r="E18" s="370">
        <v>11745545936</v>
      </c>
      <c r="F18" s="440">
        <v>11750787264</v>
      </c>
      <c r="G18" s="440">
        <v>11775598832</v>
      </c>
      <c r="H18" s="440">
        <v>12619749856</v>
      </c>
      <c r="I18" s="370">
        <v>12644666318</v>
      </c>
      <c r="J18" s="371">
        <f>SUM(J19:J23)</f>
        <v>13656667561</v>
      </c>
      <c r="K18" s="371">
        <f>SUM(K19:K23)</f>
        <v>14386436582</v>
      </c>
      <c r="L18" s="371">
        <f>SUM(L19:L23)</f>
        <v>14973449927</v>
      </c>
      <c r="M18" s="371">
        <v>14194527133</v>
      </c>
      <c r="N18" s="371">
        <v>15053951325</v>
      </c>
      <c r="O18" s="371">
        <v>11926035770</v>
      </c>
      <c r="P18" s="371">
        <v>18507116247</v>
      </c>
      <c r="Q18" s="371">
        <v>16886356374</v>
      </c>
      <c r="R18" s="372">
        <v>15913844942</v>
      </c>
      <c r="S18" s="372">
        <v>17034446774</v>
      </c>
      <c r="T18" s="372">
        <v>16764018680</v>
      </c>
      <c r="U18" s="372">
        <v>16525080498</v>
      </c>
      <c r="V18" s="370">
        <v>17443862352</v>
      </c>
      <c r="W18" s="371">
        <v>17639566375</v>
      </c>
      <c r="X18" s="370">
        <v>16737262329</v>
      </c>
      <c r="Y18" s="455">
        <f>SUM(Y19:Y23)</f>
        <v>19732693765</v>
      </c>
      <c r="Z18" s="503">
        <f>SUM(Z19:Z23)</f>
        <v>20084380600</v>
      </c>
      <c r="AA18" s="562">
        <f>SUM(AA19:AA23)</f>
        <v>18473437362</v>
      </c>
      <c r="AB18" s="562">
        <f>SUM(AB19:AB23)</f>
        <v>18540851251</v>
      </c>
      <c r="AC18" s="586">
        <f>SUM(AC19:AC23)</f>
        <v>20671157149</v>
      </c>
      <c r="AD18" s="607">
        <v>21682396010</v>
      </c>
      <c r="AE18" s="717">
        <f>AE19+AE21+AE20</f>
        <v>14244603318</v>
      </c>
      <c r="AF18" s="728">
        <v>14208836981</v>
      </c>
      <c r="AG18" s="369">
        <v>9082174938</v>
      </c>
    </row>
    <row r="19" spans="1:34" ht="20.100000000000001" customHeight="1" outlineLevel="2">
      <c r="A19" s="383" t="s">
        <v>255</v>
      </c>
      <c r="B19" s="442">
        <v>0</v>
      </c>
      <c r="C19" s="443">
        <v>0</v>
      </c>
      <c r="D19" s="456">
        <v>0</v>
      </c>
      <c r="E19" s="380">
        <v>0</v>
      </c>
      <c r="F19" s="445">
        <v>0</v>
      </c>
      <c r="G19" s="445">
        <v>0</v>
      </c>
      <c r="H19" s="445">
        <v>0</v>
      </c>
      <c r="I19" s="380">
        <v>0</v>
      </c>
      <c r="J19" s="381">
        <v>0</v>
      </c>
      <c r="K19" s="381">
        <v>10480083382</v>
      </c>
      <c r="L19" s="381">
        <v>11067096727</v>
      </c>
      <c r="M19" s="381">
        <v>10388332671</v>
      </c>
      <c r="N19" s="381">
        <v>11247733863</v>
      </c>
      <c r="O19" s="381">
        <v>8119841308</v>
      </c>
      <c r="P19" s="381">
        <v>9702624722</v>
      </c>
      <c r="Q19" s="381">
        <v>9649226374</v>
      </c>
      <c r="R19" s="382">
        <v>8676714942</v>
      </c>
      <c r="S19" s="382">
        <v>9797316774</v>
      </c>
      <c r="T19" s="382">
        <v>9426892339</v>
      </c>
      <c r="U19" s="382">
        <v>8959463070</v>
      </c>
      <c r="V19" s="380">
        <v>8778355866</v>
      </c>
      <c r="W19" s="381">
        <v>8974059889</v>
      </c>
      <c r="X19" s="380">
        <v>6711695915</v>
      </c>
      <c r="Y19" s="446">
        <v>10732674707</v>
      </c>
      <c r="Z19" s="504">
        <v>11084361542</v>
      </c>
      <c r="AA19" s="563">
        <v>9473418304</v>
      </c>
      <c r="AB19" s="563">
        <v>6336273193</v>
      </c>
      <c r="AC19" s="587">
        <v>8168242706</v>
      </c>
      <c r="AD19" s="608">
        <v>9179481567</v>
      </c>
      <c r="AE19" s="718">
        <v>1991130693</v>
      </c>
      <c r="AF19" s="729">
        <v>1955364356</v>
      </c>
      <c r="AG19" s="379">
        <v>1826486138</v>
      </c>
    </row>
    <row r="20" spans="1:34" ht="20.100000000000001" customHeight="1" outlineLevel="2">
      <c r="A20" s="383" t="s">
        <v>254</v>
      </c>
      <c r="B20" s="442">
        <v>0</v>
      </c>
      <c r="C20" s="443">
        <v>0</v>
      </c>
      <c r="D20" s="456">
        <v>0</v>
      </c>
      <c r="E20" s="380">
        <v>0</v>
      </c>
      <c r="F20" s="445">
        <v>0</v>
      </c>
      <c r="G20" s="445">
        <v>0</v>
      </c>
      <c r="H20" s="445">
        <v>0</v>
      </c>
      <c r="I20" s="380">
        <v>0</v>
      </c>
      <c r="J20" s="381">
        <v>0</v>
      </c>
      <c r="K20" s="381">
        <v>3906353200</v>
      </c>
      <c r="L20" s="381">
        <v>3906353200</v>
      </c>
      <c r="M20" s="381">
        <v>3806194462</v>
      </c>
      <c r="N20" s="381">
        <v>3806217462</v>
      </c>
      <c r="O20" s="381">
        <v>3806194462</v>
      </c>
      <c r="P20" s="381">
        <v>8804491525</v>
      </c>
      <c r="Q20" s="381">
        <v>7237130000</v>
      </c>
      <c r="R20" s="382">
        <v>7237130000</v>
      </c>
      <c r="S20" s="382">
        <v>7237130000</v>
      </c>
      <c r="T20" s="382">
        <v>7337126341</v>
      </c>
      <c r="U20" s="382">
        <v>7565617428</v>
      </c>
      <c r="V20" s="380">
        <v>8665506486</v>
      </c>
      <c r="W20" s="381">
        <v>8665506486</v>
      </c>
      <c r="X20" s="380">
        <v>10025566414</v>
      </c>
      <c r="Y20" s="446">
        <v>9000019058</v>
      </c>
      <c r="Z20" s="506">
        <v>9000019058</v>
      </c>
      <c r="AA20" s="563">
        <v>9000019058</v>
      </c>
      <c r="AB20" s="579">
        <v>9270019058</v>
      </c>
      <c r="AC20" s="587">
        <v>6548020520</v>
      </c>
      <c r="AD20" s="608">
        <v>6548020520</v>
      </c>
      <c r="AE20" s="720">
        <v>6248160520</v>
      </c>
      <c r="AF20" s="731">
        <v>6248160520</v>
      </c>
      <c r="AG20" s="384">
        <v>4321129800</v>
      </c>
    </row>
    <row r="21" spans="1:34" ht="20.100000000000001" customHeight="1" outlineLevel="2">
      <c r="A21" s="519" t="s">
        <v>311</v>
      </c>
      <c r="B21" s="520">
        <v>0</v>
      </c>
      <c r="C21" s="521">
        <v>0</v>
      </c>
      <c r="D21" s="521">
        <v>0</v>
      </c>
      <c r="E21" s="521">
        <v>0</v>
      </c>
      <c r="F21" s="521">
        <v>0</v>
      </c>
      <c r="G21" s="521">
        <v>0</v>
      </c>
      <c r="H21" s="521">
        <v>0</v>
      </c>
      <c r="I21" s="521">
        <v>0</v>
      </c>
      <c r="J21" s="521">
        <v>0</v>
      </c>
      <c r="K21" s="521">
        <v>0</v>
      </c>
      <c r="L21" s="521">
        <v>0</v>
      </c>
      <c r="M21" s="521">
        <v>0</v>
      </c>
      <c r="N21" s="521">
        <v>0</v>
      </c>
      <c r="O21" s="521">
        <v>0</v>
      </c>
      <c r="P21" s="521">
        <v>0</v>
      </c>
      <c r="Q21" s="521">
        <v>0</v>
      </c>
      <c r="R21" s="521">
        <v>0</v>
      </c>
      <c r="S21" s="521">
        <v>0</v>
      </c>
      <c r="T21" s="521">
        <v>0</v>
      </c>
      <c r="U21" s="521">
        <v>0</v>
      </c>
      <c r="V21" s="521">
        <v>0</v>
      </c>
      <c r="W21" s="521">
        <v>0</v>
      </c>
      <c r="X21" s="521">
        <v>0</v>
      </c>
      <c r="Y21" s="521">
        <v>0</v>
      </c>
      <c r="Z21" s="521">
        <v>0</v>
      </c>
      <c r="AA21" s="565">
        <v>0</v>
      </c>
      <c r="AB21" s="579">
        <v>2934559000</v>
      </c>
      <c r="AC21" s="594">
        <v>5954893923</v>
      </c>
      <c r="AD21" s="610">
        <v>5954893923</v>
      </c>
      <c r="AE21" s="720">
        <v>6005312105</v>
      </c>
      <c r="AF21" s="731">
        <v>6005312105</v>
      </c>
      <c r="AG21" s="384">
        <v>2934559000</v>
      </c>
    </row>
    <row r="22" spans="1:34" ht="20.100000000000001" customHeight="1" outlineLevel="2">
      <c r="A22" s="383" t="s">
        <v>297</v>
      </c>
      <c r="B22" s="457">
        <v>8712320713</v>
      </c>
      <c r="C22" s="458">
        <v>8694970224</v>
      </c>
      <c r="D22" s="459">
        <v>8314235198</v>
      </c>
      <c r="E22" s="380">
        <v>5743045936</v>
      </c>
      <c r="F22" s="445">
        <v>5748287264</v>
      </c>
      <c r="G22" s="445">
        <v>5773098832</v>
      </c>
      <c r="H22" s="445">
        <v>6617249856</v>
      </c>
      <c r="I22" s="380">
        <v>6642166318</v>
      </c>
      <c r="J22" s="381">
        <v>7654167561</v>
      </c>
      <c r="K22" s="381">
        <v>0</v>
      </c>
      <c r="L22" s="381">
        <v>0</v>
      </c>
      <c r="M22" s="381">
        <v>0</v>
      </c>
      <c r="N22" s="381">
        <v>0</v>
      </c>
      <c r="O22" s="381">
        <v>0</v>
      </c>
      <c r="P22" s="381">
        <v>0</v>
      </c>
      <c r="Q22" s="381">
        <v>0</v>
      </c>
      <c r="R22" s="382">
        <v>0</v>
      </c>
      <c r="S22" s="382">
        <v>0</v>
      </c>
      <c r="T22" s="382">
        <v>0</v>
      </c>
      <c r="U22" s="382">
        <v>0</v>
      </c>
      <c r="V22" s="380">
        <v>0</v>
      </c>
      <c r="W22" s="381">
        <v>0</v>
      </c>
      <c r="X22" s="380">
        <v>0</v>
      </c>
      <c r="Y22" s="446">
        <v>0</v>
      </c>
      <c r="Z22" s="504">
        <v>0</v>
      </c>
      <c r="AA22" s="563">
        <v>0</v>
      </c>
      <c r="AB22" s="579">
        <v>0</v>
      </c>
      <c r="AC22" s="587">
        <v>0</v>
      </c>
      <c r="AD22" s="608">
        <v>0</v>
      </c>
      <c r="AE22" s="720">
        <v>0</v>
      </c>
      <c r="AF22" s="731">
        <v>0</v>
      </c>
      <c r="AG22" s="384">
        <v>0</v>
      </c>
    </row>
    <row r="23" spans="1:34" ht="20.100000000000001" customHeight="1" outlineLevel="2">
      <c r="A23" s="383" t="s">
        <v>253</v>
      </c>
      <c r="B23" s="457">
        <v>2500000</v>
      </c>
      <c r="C23" s="458">
        <v>2500000</v>
      </c>
      <c r="D23" s="459">
        <v>3002500000</v>
      </c>
      <c r="E23" s="380">
        <v>6002500000</v>
      </c>
      <c r="F23" s="445">
        <v>6002500000</v>
      </c>
      <c r="G23" s="445">
        <v>6002500000</v>
      </c>
      <c r="H23" s="445">
        <v>6002500000</v>
      </c>
      <c r="I23" s="380">
        <v>6002500000</v>
      </c>
      <c r="J23" s="381">
        <v>6002500000</v>
      </c>
      <c r="K23" s="381">
        <v>0</v>
      </c>
      <c r="L23" s="381">
        <v>0</v>
      </c>
      <c r="M23" s="381">
        <v>0</v>
      </c>
      <c r="N23" s="381">
        <v>0</v>
      </c>
      <c r="O23" s="381">
        <v>0</v>
      </c>
      <c r="P23" s="381">
        <v>0</v>
      </c>
      <c r="Q23" s="381">
        <v>0</v>
      </c>
      <c r="R23" s="382">
        <v>0</v>
      </c>
      <c r="S23" s="382">
        <v>0</v>
      </c>
      <c r="T23" s="382">
        <v>0</v>
      </c>
      <c r="U23" s="382">
        <v>0</v>
      </c>
      <c r="V23" s="380">
        <v>0</v>
      </c>
      <c r="W23" s="381">
        <v>0</v>
      </c>
      <c r="X23" s="380">
        <v>0</v>
      </c>
      <c r="Y23" s="446">
        <v>0</v>
      </c>
      <c r="Z23" s="504">
        <v>0</v>
      </c>
      <c r="AA23" s="563">
        <v>0</v>
      </c>
      <c r="AB23" s="563">
        <v>0</v>
      </c>
      <c r="AC23" s="587">
        <v>0</v>
      </c>
      <c r="AD23" s="608">
        <v>0</v>
      </c>
      <c r="AE23" s="718">
        <v>0</v>
      </c>
      <c r="AF23" s="729">
        <v>0</v>
      </c>
      <c r="AG23" s="379">
        <v>0</v>
      </c>
    </row>
    <row r="24" spans="1:34" ht="20.100000000000001" customHeight="1" outlineLevel="1">
      <c r="A24" s="373" t="s">
        <v>252</v>
      </c>
      <c r="B24" s="460">
        <f>SUM(B25:B27)</f>
        <v>4824214971</v>
      </c>
      <c r="C24" s="461">
        <f t="shared" ref="C24:D24" si="5">SUM(C25:C27)</f>
        <v>4877990708</v>
      </c>
      <c r="D24" s="462">
        <f t="shared" si="5"/>
        <v>4856159827</v>
      </c>
      <c r="E24" s="370">
        <v>5201146853</v>
      </c>
      <c r="F24" s="440">
        <f>SUM(F25:F27)</f>
        <v>5429884947</v>
      </c>
      <c r="G24" s="440">
        <f t="shared" ref="G24:L24" si="6">SUM(G25:G27)</f>
        <v>6695777823</v>
      </c>
      <c r="H24" s="440">
        <f t="shared" si="6"/>
        <v>6525988190</v>
      </c>
      <c r="I24" s="440">
        <f t="shared" si="6"/>
        <v>6468331138</v>
      </c>
      <c r="J24" s="440">
        <f t="shared" si="6"/>
        <v>7538390476</v>
      </c>
      <c r="K24" s="440">
        <f t="shared" si="6"/>
        <v>7908341405</v>
      </c>
      <c r="L24" s="440">
        <f t="shared" si="6"/>
        <v>6912723972</v>
      </c>
      <c r="M24" s="371">
        <v>7147239879</v>
      </c>
      <c r="N24" s="371">
        <v>7000925741</v>
      </c>
      <c r="O24" s="371">
        <v>8310159592</v>
      </c>
      <c r="P24" s="371">
        <v>8300127884</v>
      </c>
      <c r="Q24" s="371">
        <v>11001476248</v>
      </c>
      <c r="R24" s="372">
        <v>13460063828</v>
      </c>
      <c r="S24" s="372">
        <v>12590473374</v>
      </c>
      <c r="T24" s="372">
        <v>13033285024</v>
      </c>
      <c r="U24" s="372">
        <v>12200449124</v>
      </c>
      <c r="V24" s="370">
        <v>11793093644</v>
      </c>
      <c r="W24" s="371">
        <v>11841788321</v>
      </c>
      <c r="X24" s="370">
        <v>11877154154</v>
      </c>
      <c r="Y24" s="441">
        <f>+Y25+Y26+Y27</f>
        <v>13548494391</v>
      </c>
      <c r="Z24" s="503">
        <f>SUM(Z25:Z27)</f>
        <v>14326063507</v>
      </c>
      <c r="AA24" s="562">
        <f>SUM(AA25:AA27)</f>
        <v>13028865521</v>
      </c>
      <c r="AB24" s="562">
        <f>SUM(AB25:AB27)</f>
        <v>11762714322</v>
      </c>
      <c r="AC24" s="586">
        <f>SUM(AC25:AC27)</f>
        <v>12537798260</v>
      </c>
      <c r="AD24" s="607">
        <v>13979029162</v>
      </c>
      <c r="AE24" s="717">
        <f>AE25+AE26+AE27</f>
        <v>14399271464</v>
      </c>
      <c r="AF24" s="728">
        <v>14119458326</v>
      </c>
      <c r="AG24" s="369">
        <v>15046986126</v>
      </c>
    </row>
    <row r="25" spans="1:34" ht="20.100000000000001" customHeight="1" outlineLevel="2">
      <c r="A25" s="378" t="s">
        <v>251</v>
      </c>
      <c r="B25" s="463">
        <v>2575510529</v>
      </c>
      <c r="C25" s="464">
        <v>2563394654</v>
      </c>
      <c r="D25" s="465">
        <v>2547286900</v>
      </c>
      <c r="E25" s="375">
        <v>2495254501</v>
      </c>
      <c r="F25" s="466">
        <v>2729715723</v>
      </c>
      <c r="G25" s="466">
        <v>5071991984</v>
      </c>
      <c r="H25" s="466">
        <v>4907925479</v>
      </c>
      <c r="I25" s="375">
        <v>4980507481</v>
      </c>
      <c r="J25" s="376">
        <v>6052023235</v>
      </c>
      <c r="K25" s="376">
        <v>6184054855</v>
      </c>
      <c r="L25" s="376">
        <v>5281403878</v>
      </c>
      <c r="M25" s="376">
        <v>5384143964</v>
      </c>
      <c r="N25" s="376">
        <v>5293592568</v>
      </c>
      <c r="O25" s="376">
        <v>5578697864</v>
      </c>
      <c r="P25" s="376">
        <v>5620219820</v>
      </c>
      <c r="Q25" s="376">
        <v>7073917983</v>
      </c>
      <c r="R25" s="377">
        <v>8067637141</v>
      </c>
      <c r="S25" s="377">
        <v>7710689432</v>
      </c>
      <c r="T25" s="377">
        <v>7876061217</v>
      </c>
      <c r="U25" s="377">
        <v>8262922293</v>
      </c>
      <c r="V25" s="375">
        <v>7855566813</v>
      </c>
      <c r="W25" s="376">
        <v>8092453701</v>
      </c>
      <c r="X25" s="375">
        <v>8127819534</v>
      </c>
      <c r="Y25" s="467">
        <v>8464474578</v>
      </c>
      <c r="Z25" s="506">
        <v>9242043694</v>
      </c>
      <c r="AA25" s="566">
        <v>9440238443</v>
      </c>
      <c r="AB25" s="579">
        <v>7191807042</v>
      </c>
      <c r="AC25" s="589">
        <v>6917660028</v>
      </c>
      <c r="AD25" s="611">
        <v>8358890930</v>
      </c>
      <c r="AE25" s="720">
        <v>8349158327</v>
      </c>
      <c r="AF25" s="731">
        <v>8985630128</v>
      </c>
      <c r="AG25" s="384">
        <v>8247694970</v>
      </c>
    </row>
    <row r="26" spans="1:34" ht="20.100000000000001" customHeight="1" outlineLevel="2">
      <c r="A26" s="383" t="s">
        <v>250</v>
      </c>
      <c r="B26" s="457">
        <v>45785022</v>
      </c>
      <c r="C26" s="458">
        <v>40061895</v>
      </c>
      <c r="D26" s="468">
        <v>34338768</v>
      </c>
      <c r="E26" s="380">
        <v>28615641</v>
      </c>
      <c r="F26" s="445">
        <v>22892513</v>
      </c>
      <c r="G26" s="445">
        <v>17169385</v>
      </c>
      <c r="H26" s="445">
        <v>11446257</v>
      </c>
      <c r="I26" s="380">
        <v>82220683</v>
      </c>
      <c r="J26" s="381">
        <v>80764267</v>
      </c>
      <c r="K26" s="381">
        <v>155483947</v>
      </c>
      <c r="L26" s="381">
        <v>62517491</v>
      </c>
      <c r="M26" s="381">
        <v>55762742</v>
      </c>
      <c r="N26" s="381">
        <v>0</v>
      </c>
      <c r="O26" s="381">
        <v>0</v>
      </c>
      <c r="P26" s="381">
        <v>0</v>
      </c>
      <c r="Q26" s="381">
        <v>0</v>
      </c>
      <c r="R26" s="382">
        <v>0</v>
      </c>
      <c r="S26" s="382">
        <v>0</v>
      </c>
      <c r="T26" s="382">
        <v>0</v>
      </c>
      <c r="U26" s="382">
        <v>0</v>
      </c>
      <c r="V26" s="380">
        <v>0</v>
      </c>
      <c r="W26" s="381">
        <v>0</v>
      </c>
      <c r="X26" s="380">
        <v>0</v>
      </c>
      <c r="Y26" s="446">
        <v>0</v>
      </c>
      <c r="Z26" s="504">
        <v>0</v>
      </c>
      <c r="AA26" s="563">
        <v>0</v>
      </c>
      <c r="AB26" s="563">
        <v>0</v>
      </c>
      <c r="AC26" s="587">
        <v>0</v>
      </c>
      <c r="AD26" s="608">
        <v>0</v>
      </c>
      <c r="AE26" s="718">
        <v>0</v>
      </c>
      <c r="AF26" s="729">
        <v>0</v>
      </c>
      <c r="AG26" s="379">
        <v>0</v>
      </c>
    </row>
    <row r="27" spans="1:34" ht="20.100000000000001" customHeight="1" outlineLevel="2">
      <c r="A27" s="378" t="s">
        <v>249</v>
      </c>
      <c r="B27" s="463">
        <v>2202919420</v>
      </c>
      <c r="C27" s="464">
        <v>2274534159</v>
      </c>
      <c r="D27" s="465">
        <v>2274534159</v>
      </c>
      <c r="E27" s="375">
        <v>2677276711</v>
      </c>
      <c r="F27" s="466">
        <v>2677276711</v>
      </c>
      <c r="G27" s="466">
        <v>1606616454</v>
      </c>
      <c r="H27" s="466">
        <v>1606616454</v>
      </c>
      <c r="I27" s="375">
        <v>1405602974</v>
      </c>
      <c r="J27" s="376">
        <v>1405602974</v>
      </c>
      <c r="K27" s="376">
        <v>1568802603</v>
      </c>
      <c r="L27" s="376">
        <v>1568802603</v>
      </c>
      <c r="M27" s="376">
        <v>1707333173</v>
      </c>
      <c r="N27" s="376">
        <v>1707333173</v>
      </c>
      <c r="O27" s="376">
        <v>2731461728</v>
      </c>
      <c r="P27" s="376">
        <v>2679908064</v>
      </c>
      <c r="Q27" s="376">
        <v>3927558265</v>
      </c>
      <c r="R27" s="377">
        <v>5392426687</v>
      </c>
      <c r="S27" s="377">
        <v>4879783942</v>
      </c>
      <c r="T27" s="377">
        <v>5157223807</v>
      </c>
      <c r="U27" s="377">
        <v>3937526831</v>
      </c>
      <c r="V27" s="375">
        <v>3937526831</v>
      </c>
      <c r="W27" s="376">
        <v>3749334620</v>
      </c>
      <c r="X27" s="375">
        <v>3749334620</v>
      </c>
      <c r="Y27" s="467">
        <v>5084019813</v>
      </c>
      <c r="Z27" s="507">
        <v>5084019813</v>
      </c>
      <c r="AA27" s="566">
        <v>3588627078</v>
      </c>
      <c r="AB27" s="566">
        <v>4570907280</v>
      </c>
      <c r="AC27" s="589">
        <v>5620138232</v>
      </c>
      <c r="AD27" s="611">
        <v>5620138232</v>
      </c>
      <c r="AE27" s="721">
        <v>6050113137</v>
      </c>
      <c r="AF27" s="732">
        <v>5133828198</v>
      </c>
      <c r="AG27" s="374">
        <v>6799291156</v>
      </c>
    </row>
    <row r="28" spans="1:34" ht="20.100000000000001" customHeight="1" outlineLevel="1">
      <c r="A28" s="373" t="s">
        <v>248</v>
      </c>
      <c r="B28" s="437">
        <v>7678335089</v>
      </c>
      <c r="C28" s="438">
        <v>10197267433</v>
      </c>
      <c r="D28" s="439">
        <v>10670981088</v>
      </c>
      <c r="E28" s="370">
        <v>9669820673</v>
      </c>
      <c r="F28" s="440">
        <v>10488353629</v>
      </c>
      <c r="G28" s="440">
        <v>9495256324</v>
      </c>
      <c r="H28" s="440">
        <v>9995256324</v>
      </c>
      <c r="I28" s="370">
        <v>8430339720</v>
      </c>
      <c r="J28" s="371">
        <v>8769676700</v>
      </c>
      <c r="K28" s="371">
        <v>10209598505</v>
      </c>
      <c r="L28" s="371">
        <v>17223133414</v>
      </c>
      <c r="M28" s="371">
        <v>24885134099</v>
      </c>
      <c r="N28" s="371">
        <v>24542634599</v>
      </c>
      <c r="O28" s="371">
        <v>26823880219</v>
      </c>
      <c r="P28" s="371">
        <v>27498857359</v>
      </c>
      <c r="Q28" s="371">
        <v>24460619891</v>
      </c>
      <c r="R28" s="372">
        <v>23629693383</v>
      </c>
      <c r="S28" s="372">
        <v>24006437331</v>
      </c>
      <c r="T28" s="372">
        <v>24014952876</v>
      </c>
      <c r="U28" s="372">
        <v>22678467303</v>
      </c>
      <c r="V28" s="370">
        <v>21785681302</v>
      </c>
      <c r="W28" s="371">
        <v>17802132168</v>
      </c>
      <c r="X28" s="370">
        <v>17872520762</v>
      </c>
      <c r="Y28" s="441">
        <v>19079209455</v>
      </c>
      <c r="Z28" s="503">
        <v>16986958932</v>
      </c>
      <c r="AA28" s="562">
        <v>12897498822</v>
      </c>
      <c r="AB28" s="562">
        <v>14308427179</v>
      </c>
      <c r="AC28" s="586">
        <v>10261800733</v>
      </c>
      <c r="AD28" s="607">
        <v>10072875786</v>
      </c>
      <c r="AE28" s="717">
        <v>13910719080</v>
      </c>
      <c r="AF28" s="728">
        <v>17169049690</v>
      </c>
      <c r="AG28" s="369">
        <v>20839050331</v>
      </c>
    </row>
    <row r="29" spans="1:34" ht="20.100000000000001" customHeight="1" outlineLevel="1">
      <c r="A29" s="373" t="s">
        <v>247</v>
      </c>
      <c r="B29" s="469">
        <v>0</v>
      </c>
      <c r="C29" s="470">
        <v>0</v>
      </c>
      <c r="D29" s="471">
        <v>0</v>
      </c>
      <c r="E29" s="370">
        <v>0</v>
      </c>
      <c r="F29" s="440">
        <v>0</v>
      </c>
      <c r="G29" s="440">
        <v>0</v>
      </c>
      <c r="H29" s="440">
        <v>0</v>
      </c>
      <c r="I29" s="370">
        <v>0</v>
      </c>
      <c r="J29" s="371">
        <v>0</v>
      </c>
      <c r="K29" s="371">
        <v>0</v>
      </c>
      <c r="L29" s="371">
        <v>0</v>
      </c>
      <c r="M29" s="371">
        <v>0</v>
      </c>
      <c r="N29" s="371">
        <v>3202986450</v>
      </c>
      <c r="O29" s="371">
        <v>0</v>
      </c>
      <c r="P29" s="371">
        <v>5517284622</v>
      </c>
      <c r="Q29" s="371">
        <v>5130414106</v>
      </c>
      <c r="R29" s="372">
        <v>6376189524</v>
      </c>
      <c r="S29" s="372">
        <v>5762938668</v>
      </c>
      <c r="T29" s="372">
        <v>5132599515</v>
      </c>
      <c r="U29" s="372">
        <v>4997600103</v>
      </c>
      <c r="V29" s="370">
        <v>4304127668</v>
      </c>
      <c r="W29" s="371">
        <v>4196293763</v>
      </c>
      <c r="X29" s="370">
        <v>4934452126</v>
      </c>
      <c r="Y29" s="441">
        <v>4351842190</v>
      </c>
      <c r="Z29" s="503">
        <v>4902720631</v>
      </c>
      <c r="AA29" s="562">
        <v>3794639569</v>
      </c>
      <c r="AB29" s="562">
        <v>6336604550</v>
      </c>
      <c r="AC29" s="586">
        <v>6269884802</v>
      </c>
      <c r="AD29" s="607">
        <v>8082558617</v>
      </c>
      <c r="AE29" s="717">
        <v>6779873372</v>
      </c>
      <c r="AF29" s="728">
        <v>5477186261</v>
      </c>
      <c r="AG29" s="369">
        <v>4644842726</v>
      </c>
    </row>
    <row r="30" spans="1:34" ht="20.100000000000001" customHeight="1">
      <c r="A30" s="358" t="s">
        <v>246</v>
      </c>
      <c r="B30" s="427">
        <v>22502819559</v>
      </c>
      <c r="C30" s="428">
        <v>22003437820</v>
      </c>
      <c r="D30" s="429">
        <v>22985067550</v>
      </c>
      <c r="E30" s="355">
        <v>25695060415</v>
      </c>
      <c r="F30" s="430">
        <v>31696897322</v>
      </c>
      <c r="G30" s="430">
        <v>28253483677</v>
      </c>
      <c r="H30" s="430">
        <v>29552238393</v>
      </c>
      <c r="I30" s="355">
        <v>32746592051</v>
      </c>
      <c r="J30" s="356">
        <v>38135015604</v>
      </c>
      <c r="K30" s="356">
        <v>36505058112</v>
      </c>
      <c r="L30" s="356">
        <v>45176169314</v>
      </c>
      <c r="M30" s="356">
        <v>58976257389</v>
      </c>
      <c r="N30" s="356">
        <v>67529181177</v>
      </c>
      <c r="O30" s="356">
        <v>75627365626</v>
      </c>
      <c r="P30" s="356">
        <v>87573162213</v>
      </c>
      <c r="Q30" s="356">
        <v>94586660718</v>
      </c>
      <c r="R30" s="357">
        <v>99452599850</v>
      </c>
      <c r="S30" s="357">
        <v>107015006765</v>
      </c>
      <c r="T30" s="357">
        <v>111877843875</v>
      </c>
      <c r="U30" s="357">
        <v>131193870093</v>
      </c>
      <c r="V30" s="355">
        <v>150380102880</v>
      </c>
      <c r="W30" s="356">
        <v>147030873114</v>
      </c>
      <c r="X30" s="355">
        <v>161431237233</v>
      </c>
      <c r="Y30" s="431">
        <f>+Y31+Y40</f>
        <v>187229774839</v>
      </c>
      <c r="Z30" s="501">
        <f t="shared" ref="Z30:AE30" si="7">Z31+Z40</f>
        <v>197936347821</v>
      </c>
      <c r="AA30" s="560">
        <f t="shared" si="7"/>
        <v>180129766994</v>
      </c>
      <c r="AB30" s="560">
        <f t="shared" si="7"/>
        <v>195730735387</v>
      </c>
      <c r="AC30" s="584">
        <f t="shared" si="7"/>
        <v>212032967087</v>
      </c>
      <c r="AD30" s="605">
        <f t="shared" si="7"/>
        <v>222065333454</v>
      </c>
      <c r="AE30" s="715">
        <f t="shared" si="7"/>
        <v>218225411099</v>
      </c>
      <c r="AF30" s="726">
        <v>229071805814</v>
      </c>
      <c r="AG30" s="354">
        <v>251262310573</v>
      </c>
      <c r="AH30" s="340"/>
    </row>
    <row r="31" spans="1:34" ht="20.100000000000001" customHeight="1">
      <c r="A31" s="368" t="s">
        <v>245</v>
      </c>
      <c r="B31" s="472">
        <v>21327819559</v>
      </c>
      <c r="C31" s="473">
        <v>22003437820</v>
      </c>
      <c r="D31" s="474">
        <v>22985067550</v>
      </c>
      <c r="E31" s="365">
        <v>25695060415</v>
      </c>
      <c r="F31" s="475">
        <v>31696897322</v>
      </c>
      <c r="G31" s="475">
        <v>28253483677</v>
      </c>
      <c r="H31" s="475">
        <v>29552238393</v>
      </c>
      <c r="I31" s="365">
        <v>32746592051</v>
      </c>
      <c r="J31" s="366">
        <v>38135015604</v>
      </c>
      <c r="K31" s="366">
        <v>36505058112</v>
      </c>
      <c r="L31" s="366">
        <v>45176169314</v>
      </c>
      <c r="M31" s="366">
        <v>58976257389</v>
      </c>
      <c r="N31" s="366">
        <v>64322618517</v>
      </c>
      <c r="O31" s="366">
        <v>67676440667</v>
      </c>
      <c r="P31" s="366">
        <v>79003990007</v>
      </c>
      <c r="Q31" s="366">
        <v>86039008260</v>
      </c>
      <c r="R31" s="367">
        <v>89943371964</v>
      </c>
      <c r="S31" s="367">
        <v>95836651452</v>
      </c>
      <c r="T31" s="367">
        <v>101132683302</v>
      </c>
      <c r="U31" s="367">
        <v>119702320983</v>
      </c>
      <c r="V31" s="365">
        <v>139268441837</v>
      </c>
      <c r="W31" s="366">
        <v>144553359581</v>
      </c>
      <c r="X31" s="365">
        <v>159460755865</v>
      </c>
      <c r="Y31" s="476">
        <f>SUM(Y32:Y39)</f>
        <v>184858453184</v>
      </c>
      <c r="Z31" s="508">
        <f>SUM(Z32:Z39)</f>
        <v>195079712175</v>
      </c>
      <c r="AA31" s="567">
        <f>SUM(AA32:AA39)</f>
        <v>177124236563</v>
      </c>
      <c r="AB31" s="567">
        <f>SUM(AB32:AB39)</f>
        <v>190966860209</v>
      </c>
      <c r="AC31" s="590">
        <f>SUM(AC32:AC39)</f>
        <v>207169699501</v>
      </c>
      <c r="AD31" s="612">
        <v>216649450888</v>
      </c>
      <c r="AE31" s="722">
        <f>AE32+AE34+AE35+AE36+AE39</f>
        <v>213735552943</v>
      </c>
      <c r="AF31" s="733">
        <v>225230262232</v>
      </c>
      <c r="AG31" s="364">
        <v>247846913075</v>
      </c>
      <c r="AH31" s="340"/>
    </row>
    <row r="32" spans="1:34" ht="20.100000000000001" customHeight="1" outlineLevel="2">
      <c r="A32" s="353" t="s">
        <v>244</v>
      </c>
      <c r="B32" s="453">
        <v>15619058113</v>
      </c>
      <c r="C32" s="448">
        <v>16316822016</v>
      </c>
      <c r="D32" s="449">
        <v>16991084379</v>
      </c>
      <c r="E32" s="350">
        <v>19857679370</v>
      </c>
      <c r="F32" s="450">
        <v>24794256846</v>
      </c>
      <c r="G32" s="450">
        <v>23095116945</v>
      </c>
      <c r="H32" s="450">
        <v>24735711003</v>
      </c>
      <c r="I32" s="350">
        <v>26913086195</v>
      </c>
      <c r="J32" s="351">
        <v>31108603305</v>
      </c>
      <c r="K32" s="351">
        <v>29065938602</v>
      </c>
      <c r="L32" s="351">
        <v>35214301773</v>
      </c>
      <c r="M32" s="351">
        <v>46484778929</v>
      </c>
      <c r="N32" s="351">
        <v>49242699045</v>
      </c>
      <c r="O32" s="351">
        <v>51851652489</v>
      </c>
      <c r="P32" s="351">
        <v>60612095506</v>
      </c>
      <c r="Q32" s="351">
        <v>66538323479</v>
      </c>
      <c r="R32" s="352">
        <v>70560755765</v>
      </c>
      <c r="S32" s="352">
        <v>76507365020</v>
      </c>
      <c r="T32" s="352">
        <v>77596700647</v>
      </c>
      <c r="U32" s="352">
        <v>96979379746</v>
      </c>
      <c r="V32" s="350">
        <v>111015126927</v>
      </c>
      <c r="W32" s="351">
        <v>107999361355</v>
      </c>
      <c r="X32" s="350">
        <v>119709195531</v>
      </c>
      <c r="Y32" s="451">
        <v>138537648401</v>
      </c>
      <c r="Z32" s="505">
        <v>143541748240</v>
      </c>
      <c r="AA32" s="564">
        <v>146022147160</v>
      </c>
      <c r="AB32" s="564">
        <v>161771672457</v>
      </c>
      <c r="AC32" s="588">
        <v>172855080297</v>
      </c>
      <c r="AD32" s="609">
        <v>175488073302</v>
      </c>
      <c r="AE32" s="719">
        <v>175137513992</v>
      </c>
      <c r="AF32" s="730">
        <v>188644744158</v>
      </c>
      <c r="AG32" s="349">
        <v>206801896040</v>
      </c>
    </row>
    <row r="33" spans="1:34" ht="20.100000000000001" customHeight="1" outlineLevel="2">
      <c r="A33" s="353" t="s">
        <v>243</v>
      </c>
      <c r="B33" s="477">
        <v>0</v>
      </c>
      <c r="C33" s="454">
        <v>0</v>
      </c>
      <c r="D33" s="478">
        <v>0</v>
      </c>
      <c r="E33" s="350">
        <v>0</v>
      </c>
      <c r="F33" s="450">
        <v>0</v>
      </c>
      <c r="G33" s="450">
        <v>0</v>
      </c>
      <c r="H33" s="450">
        <v>0</v>
      </c>
      <c r="I33" s="350">
        <v>0</v>
      </c>
      <c r="J33" s="351">
        <v>0</v>
      </c>
      <c r="K33" s="351">
        <v>0</v>
      </c>
      <c r="L33" s="351">
        <v>0</v>
      </c>
      <c r="M33" s="351">
        <v>0</v>
      </c>
      <c r="N33" s="351">
        <v>0</v>
      </c>
      <c r="O33" s="351">
        <v>0</v>
      </c>
      <c r="P33" s="351">
        <v>0</v>
      </c>
      <c r="Q33" s="351">
        <v>1000000000</v>
      </c>
      <c r="R33" s="352">
        <v>1000000000</v>
      </c>
      <c r="S33" s="352">
        <v>1000000000</v>
      </c>
      <c r="T33" s="352">
        <v>1000000000</v>
      </c>
      <c r="U33" s="352">
        <v>1000000000</v>
      </c>
      <c r="V33" s="350">
        <v>1000000000</v>
      </c>
      <c r="W33" s="351">
        <v>1000000000</v>
      </c>
      <c r="X33" s="350">
        <v>1000000000</v>
      </c>
      <c r="Y33" s="451">
        <v>1000000000</v>
      </c>
      <c r="Z33" s="505">
        <v>1000000000</v>
      </c>
      <c r="AA33" s="564">
        <v>1000000000</v>
      </c>
      <c r="AB33" s="564">
        <v>1000000000</v>
      </c>
      <c r="AC33" s="588">
        <v>0</v>
      </c>
      <c r="AD33" s="609">
        <v>0</v>
      </c>
      <c r="AE33" s="719">
        <v>0</v>
      </c>
      <c r="AF33" s="730">
        <v>0</v>
      </c>
      <c r="AG33" s="349">
        <v>0</v>
      </c>
    </row>
    <row r="34" spans="1:34" ht="20.100000000000001" customHeight="1" outlineLevel="2">
      <c r="A34" s="353" t="s">
        <v>242</v>
      </c>
      <c r="B34" s="453">
        <v>3863931753</v>
      </c>
      <c r="C34" s="448">
        <v>4386972261</v>
      </c>
      <c r="D34" s="449">
        <v>4478806669</v>
      </c>
      <c r="E34" s="350">
        <v>3380178665</v>
      </c>
      <c r="F34" s="450">
        <v>4429508589</v>
      </c>
      <c r="G34" s="450">
        <v>4072765464</v>
      </c>
      <c r="H34" s="450">
        <v>3383005246</v>
      </c>
      <c r="I34" s="350">
        <v>4844842118</v>
      </c>
      <c r="J34" s="351">
        <v>4783408556</v>
      </c>
      <c r="K34" s="351">
        <v>5214073617</v>
      </c>
      <c r="L34" s="351">
        <v>6414238605</v>
      </c>
      <c r="M34" s="351">
        <v>7989210888</v>
      </c>
      <c r="N34" s="351">
        <v>8519620049</v>
      </c>
      <c r="O34" s="351">
        <v>9087343438</v>
      </c>
      <c r="P34" s="351">
        <v>8979855599</v>
      </c>
      <c r="Q34" s="351">
        <v>8053195347</v>
      </c>
      <c r="R34" s="352">
        <v>7975314588</v>
      </c>
      <c r="S34" s="352">
        <v>10074543105</v>
      </c>
      <c r="T34" s="352">
        <v>12787623015</v>
      </c>
      <c r="U34" s="352">
        <v>11691509276</v>
      </c>
      <c r="V34" s="350">
        <v>14525284080</v>
      </c>
      <c r="W34" s="351">
        <v>13678003418</v>
      </c>
      <c r="X34" s="350">
        <v>14378472218</v>
      </c>
      <c r="Y34" s="451">
        <v>14023660513</v>
      </c>
      <c r="Z34" s="505">
        <v>14698927354</v>
      </c>
      <c r="AA34" s="564">
        <v>15822933930</v>
      </c>
      <c r="AB34" s="564">
        <v>15885428195</v>
      </c>
      <c r="AC34" s="588">
        <v>14949576261</v>
      </c>
      <c r="AD34" s="609">
        <v>15824690043</v>
      </c>
      <c r="AE34" s="719">
        <v>17153032799</v>
      </c>
      <c r="AF34" s="730">
        <v>15150792293</v>
      </c>
      <c r="AG34" s="349">
        <v>17939021479</v>
      </c>
    </row>
    <row r="35" spans="1:34" ht="20.100000000000001" customHeight="1" outlineLevel="2">
      <c r="A35" s="363" t="s">
        <v>241</v>
      </c>
      <c r="B35" s="479">
        <v>0</v>
      </c>
      <c r="C35" s="480">
        <v>0</v>
      </c>
      <c r="D35" s="481">
        <v>0</v>
      </c>
      <c r="E35" s="360">
        <v>0</v>
      </c>
      <c r="F35" s="482">
        <v>0</v>
      </c>
      <c r="G35" s="482">
        <v>0</v>
      </c>
      <c r="H35" s="482">
        <v>0</v>
      </c>
      <c r="I35" s="360">
        <v>0</v>
      </c>
      <c r="J35" s="361">
        <v>0</v>
      </c>
      <c r="K35" s="361">
        <v>0</v>
      </c>
      <c r="L35" s="361">
        <v>0</v>
      </c>
      <c r="M35" s="361">
        <v>0</v>
      </c>
      <c r="N35" s="361">
        <v>0</v>
      </c>
      <c r="O35" s="361">
        <v>990633940</v>
      </c>
      <c r="P35" s="361">
        <v>1984762374</v>
      </c>
      <c r="Q35" s="361">
        <v>2167458783</v>
      </c>
      <c r="R35" s="362">
        <v>2432440127</v>
      </c>
      <c r="S35" s="362">
        <v>2440221795</v>
      </c>
      <c r="T35" s="362">
        <v>2288821377</v>
      </c>
      <c r="U35" s="362">
        <v>2274038812</v>
      </c>
      <c r="V35" s="360">
        <v>2013479147</v>
      </c>
      <c r="W35" s="361">
        <v>2068915833</v>
      </c>
      <c r="X35" s="360">
        <v>3426205646</v>
      </c>
      <c r="Y35" s="483">
        <v>3109970085</v>
      </c>
      <c r="Z35" s="509">
        <v>3099311916</v>
      </c>
      <c r="AA35" s="568">
        <v>2270902556</v>
      </c>
      <c r="AB35" s="568">
        <v>3610191555</v>
      </c>
      <c r="AC35" s="591">
        <v>3945768037</v>
      </c>
      <c r="AD35" s="613">
        <v>5007293579</v>
      </c>
      <c r="AE35" s="723">
        <v>4968497224</v>
      </c>
      <c r="AF35" s="734">
        <v>4629379217</v>
      </c>
      <c r="AG35" s="359">
        <v>4157052402</v>
      </c>
    </row>
    <row r="36" spans="1:34" ht="20.100000000000001" customHeight="1" outlineLevel="2">
      <c r="A36" s="363" t="s">
        <v>240</v>
      </c>
      <c r="B36" s="479">
        <v>0</v>
      </c>
      <c r="C36" s="480">
        <v>0</v>
      </c>
      <c r="D36" s="481">
        <v>0</v>
      </c>
      <c r="E36" s="360">
        <v>0</v>
      </c>
      <c r="F36" s="482">
        <v>0</v>
      </c>
      <c r="G36" s="482">
        <v>0</v>
      </c>
      <c r="H36" s="482">
        <v>0</v>
      </c>
      <c r="I36" s="360">
        <v>0</v>
      </c>
      <c r="J36" s="361">
        <v>0</v>
      </c>
      <c r="K36" s="361">
        <v>0</v>
      </c>
      <c r="L36" s="361">
        <v>0</v>
      </c>
      <c r="M36" s="361">
        <v>0</v>
      </c>
      <c r="N36" s="361">
        <v>0</v>
      </c>
      <c r="O36" s="361">
        <v>0</v>
      </c>
      <c r="P36" s="361">
        <v>0</v>
      </c>
      <c r="Q36" s="361">
        <v>0</v>
      </c>
      <c r="R36" s="362">
        <v>0</v>
      </c>
      <c r="S36" s="362">
        <v>899864681</v>
      </c>
      <c r="T36" s="362">
        <v>1052185121</v>
      </c>
      <c r="U36" s="362">
        <v>1196559961</v>
      </c>
      <c r="V36" s="360">
        <v>1313462928</v>
      </c>
      <c r="W36" s="361">
        <v>1418728436</v>
      </c>
      <c r="X36" s="360">
        <v>1487619899</v>
      </c>
      <c r="Y36" s="483">
        <v>1555633469</v>
      </c>
      <c r="Z36" s="509">
        <v>1633018447</v>
      </c>
      <c r="AA36" s="568">
        <v>1387612550</v>
      </c>
      <c r="AB36" s="568">
        <v>1545451114</v>
      </c>
      <c r="AC36" s="591">
        <v>2679017074</v>
      </c>
      <c r="AD36" s="613">
        <v>2745363456</v>
      </c>
      <c r="AE36" s="723">
        <v>1620633580</v>
      </c>
      <c r="AF36" s="734">
        <v>1536172289</v>
      </c>
      <c r="AG36" s="359">
        <v>1462331456</v>
      </c>
    </row>
    <row r="37" spans="1:34" ht="20.100000000000001" customHeight="1" outlineLevel="2">
      <c r="A37" s="363" t="s">
        <v>239</v>
      </c>
      <c r="B37" s="453">
        <v>1139829693</v>
      </c>
      <c r="C37" s="448">
        <v>1299643543</v>
      </c>
      <c r="D37" s="449">
        <v>1515176502</v>
      </c>
      <c r="E37" s="350">
        <v>0</v>
      </c>
      <c r="F37" s="450">
        <v>2473131887</v>
      </c>
      <c r="G37" s="450">
        <v>1085601268</v>
      </c>
      <c r="H37" s="450">
        <v>1433522144</v>
      </c>
      <c r="I37" s="350">
        <v>0</v>
      </c>
      <c r="J37" s="351">
        <v>2243003743</v>
      </c>
      <c r="K37" s="351">
        <v>2225045893</v>
      </c>
      <c r="L37" s="351">
        <v>3547628936</v>
      </c>
      <c r="M37" s="351">
        <v>0</v>
      </c>
      <c r="N37" s="351">
        <v>0</v>
      </c>
      <c r="O37" s="351">
        <v>0</v>
      </c>
      <c r="P37" s="351">
        <v>0</v>
      </c>
      <c r="Q37" s="351">
        <v>0</v>
      </c>
      <c r="R37" s="352">
        <v>0</v>
      </c>
      <c r="S37" s="352">
        <v>0</v>
      </c>
      <c r="T37" s="352">
        <v>0</v>
      </c>
      <c r="U37" s="352">
        <v>0</v>
      </c>
      <c r="V37" s="350">
        <v>0</v>
      </c>
      <c r="W37" s="351">
        <v>9019210808</v>
      </c>
      <c r="X37" s="350">
        <v>9019210808</v>
      </c>
      <c r="Y37" s="451">
        <v>9034740000</v>
      </c>
      <c r="Z37" s="505">
        <v>9034740000</v>
      </c>
      <c r="AA37" s="564">
        <v>0</v>
      </c>
      <c r="AB37" s="564">
        <v>0</v>
      </c>
      <c r="AC37" s="588">
        <v>0</v>
      </c>
      <c r="AD37" s="609">
        <v>0</v>
      </c>
      <c r="AE37" s="719">
        <v>0</v>
      </c>
      <c r="AF37" s="730">
        <v>0</v>
      </c>
      <c r="AG37" s="349">
        <v>0</v>
      </c>
    </row>
    <row r="38" spans="1:34" ht="20.100000000000001" customHeight="1" outlineLevel="2">
      <c r="A38" s="363" t="s">
        <v>299</v>
      </c>
      <c r="B38" s="453">
        <v>705000000</v>
      </c>
      <c r="C38" s="454">
        <v>0</v>
      </c>
      <c r="D38" s="478">
        <v>0</v>
      </c>
      <c r="E38" s="350">
        <v>0</v>
      </c>
      <c r="F38" s="450">
        <v>0</v>
      </c>
      <c r="G38" s="450">
        <v>0</v>
      </c>
      <c r="H38" s="450">
        <v>0</v>
      </c>
      <c r="I38" s="350">
        <v>0</v>
      </c>
      <c r="J38" s="351">
        <v>0</v>
      </c>
      <c r="K38" s="351">
        <v>0</v>
      </c>
      <c r="L38" s="351">
        <v>0</v>
      </c>
      <c r="M38" s="351">
        <v>0</v>
      </c>
      <c r="N38" s="351">
        <v>0</v>
      </c>
      <c r="O38" s="351">
        <v>0</v>
      </c>
      <c r="P38" s="351">
        <v>0</v>
      </c>
      <c r="Q38" s="351">
        <v>0</v>
      </c>
      <c r="R38" s="352"/>
      <c r="S38" s="352"/>
      <c r="T38" s="352"/>
      <c r="U38" s="352">
        <v>0</v>
      </c>
      <c r="V38" s="350"/>
      <c r="W38" s="351"/>
      <c r="X38" s="350"/>
      <c r="Y38" s="451">
        <v>0</v>
      </c>
      <c r="Z38" s="505">
        <v>0</v>
      </c>
      <c r="AA38" s="564">
        <v>0</v>
      </c>
      <c r="AB38" s="564">
        <v>0</v>
      </c>
      <c r="AC38" s="588">
        <v>0</v>
      </c>
      <c r="AD38" s="609">
        <v>0</v>
      </c>
      <c r="AE38" s="719">
        <v>0</v>
      </c>
      <c r="AF38" s="730">
        <v>0</v>
      </c>
      <c r="AG38" s="349">
        <v>0</v>
      </c>
    </row>
    <row r="39" spans="1:34" ht="20.100000000000001" customHeight="1" outlineLevel="2">
      <c r="A39" s="353" t="s">
        <v>238</v>
      </c>
      <c r="B39" s="479">
        <v>0</v>
      </c>
      <c r="C39" s="480">
        <v>0</v>
      </c>
      <c r="D39" s="481">
        <v>0</v>
      </c>
      <c r="E39" s="350">
        <v>2457202380</v>
      </c>
      <c r="F39" s="450">
        <v>0</v>
      </c>
      <c r="G39" s="450">
        <v>0</v>
      </c>
      <c r="H39" s="450">
        <v>0</v>
      </c>
      <c r="I39" s="350">
        <v>988663738</v>
      </c>
      <c r="J39" s="351">
        <v>0</v>
      </c>
      <c r="K39" s="351">
        <v>0</v>
      </c>
      <c r="L39" s="351">
        <v>0</v>
      </c>
      <c r="M39" s="351">
        <v>4502267572</v>
      </c>
      <c r="N39" s="351">
        <v>6560299423</v>
      </c>
      <c r="O39" s="351">
        <v>5746810800</v>
      </c>
      <c r="P39" s="351">
        <v>7427276528</v>
      </c>
      <c r="Q39" s="351">
        <v>8280030651</v>
      </c>
      <c r="R39" s="352">
        <v>7974861484</v>
      </c>
      <c r="S39" s="352">
        <v>4914656851</v>
      </c>
      <c r="T39" s="352">
        <v>6407353142</v>
      </c>
      <c r="U39" s="352">
        <v>6560833188</v>
      </c>
      <c r="V39" s="350">
        <v>9401088755</v>
      </c>
      <c r="W39" s="351">
        <v>9369139731</v>
      </c>
      <c r="X39" s="350">
        <v>10440051763</v>
      </c>
      <c r="Y39" s="451">
        <v>17596800716</v>
      </c>
      <c r="Z39" s="505">
        <v>22071966218</v>
      </c>
      <c r="AA39" s="564">
        <v>10620640367</v>
      </c>
      <c r="AB39" s="564">
        <v>7154116888</v>
      </c>
      <c r="AC39" s="588">
        <v>12740257832</v>
      </c>
      <c r="AD39" s="609">
        <v>17584030508</v>
      </c>
      <c r="AE39" s="719">
        <v>14855875348</v>
      </c>
      <c r="AF39" s="730">
        <v>15269174275</v>
      </c>
      <c r="AG39" s="349">
        <v>17486611698</v>
      </c>
    </row>
    <row r="40" spans="1:34" ht="20.100000000000001" customHeight="1">
      <c r="A40" s="368" t="s">
        <v>237</v>
      </c>
      <c r="B40" s="472">
        <v>1175000000</v>
      </c>
      <c r="C40" s="484">
        <v>0</v>
      </c>
      <c r="D40" s="485">
        <v>0</v>
      </c>
      <c r="E40" s="365">
        <v>0</v>
      </c>
      <c r="F40" s="475">
        <v>0</v>
      </c>
      <c r="G40" s="475">
        <v>0</v>
      </c>
      <c r="H40" s="475">
        <v>0</v>
      </c>
      <c r="I40" s="365">
        <v>0</v>
      </c>
      <c r="J40" s="366">
        <v>0</v>
      </c>
      <c r="K40" s="366">
        <v>0</v>
      </c>
      <c r="L40" s="366">
        <v>0</v>
      </c>
      <c r="M40" s="366">
        <v>0</v>
      </c>
      <c r="N40" s="366">
        <v>3206562660</v>
      </c>
      <c r="O40" s="366">
        <v>7950924959</v>
      </c>
      <c r="P40" s="366">
        <v>8569172206</v>
      </c>
      <c r="Q40" s="366">
        <v>8547652458</v>
      </c>
      <c r="R40" s="367">
        <v>9509227886</v>
      </c>
      <c r="S40" s="367">
        <v>11178355313</v>
      </c>
      <c r="T40" s="367">
        <v>10745160573</v>
      </c>
      <c r="U40" s="367">
        <v>11491549110</v>
      </c>
      <c r="V40" s="365">
        <v>11111661043</v>
      </c>
      <c r="W40" s="366">
        <v>2477513533</v>
      </c>
      <c r="X40" s="365">
        <v>1970481368</v>
      </c>
      <c r="Y40" s="476">
        <f>SUM(Y41:Y46)</f>
        <v>2371321655</v>
      </c>
      <c r="Z40" s="508">
        <f>SUM(Z41:Z46)</f>
        <v>2856635646</v>
      </c>
      <c r="AA40" s="567">
        <f>SUM(AA41:AA46)</f>
        <v>3005530431</v>
      </c>
      <c r="AB40" s="567">
        <f>SUM(AB41:AB46)</f>
        <v>4763875178</v>
      </c>
      <c r="AC40" s="590">
        <f>SUM(AC41:AC46)</f>
        <v>4863267586</v>
      </c>
      <c r="AD40" s="612">
        <v>5415882566</v>
      </c>
      <c r="AE40" s="722">
        <f>AE41+AE42+AE45+AE46</f>
        <v>4489858156</v>
      </c>
      <c r="AF40" s="733">
        <v>3841543582</v>
      </c>
      <c r="AG40" s="364">
        <v>3415397498</v>
      </c>
      <c r="AH40" s="340"/>
    </row>
    <row r="41" spans="1:34" ht="20.100000000000001" customHeight="1" outlineLevel="2">
      <c r="A41" s="353" t="s">
        <v>301</v>
      </c>
      <c r="B41" s="477">
        <v>0</v>
      </c>
      <c r="C41" s="454">
        <v>0</v>
      </c>
      <c r="D41" s="478">
        <v>0</v>
      </c>
      <c r="E41" s="350">
        <v>0</v>
      </c>
      <c r="F41" s="450">
        <v>0</v>
      </c>
      <c r="G41" s="450">
        <v>0</v>
      </c>
      <c r="H41" s="450">
        <v>0</v>
      </c>
      <c r="I41" s="350">
        <v>0</v>
      </c>
      <c r="J41" s="351">
        <v>0</v>
      </c>
      <c r="K41" s="351">
        <v>0</v>
      </c>
      <c r="L41" s="351">
        <v>0</v>
      </c>
      <c r="M41" s="351">
        <v>0</v>
      </c>
      <c r="N41" s="351">
        <v>0</v>
      </c>
      <c r="O41" s="351">
        <v>0</v>
      </c>
      <c r="P41" s="351">
        <v>0</v>
      </c>
      <c r="Q41" s="351">
        <v>0</v>
      </c>
      <c r="R41" s="352">
        <v>0</v>
      </c>
      <c r="S41" s="352">
        <v>0</v>
      </c>
      <c r="T41" s="352">
        <v>0</v>
      </c>
      <c r="U41" s="352">
        <v>0</v>
      </c>
      <c r="V41" s="350">
        <v>0</v>
      </c>
      <c r="W41" s="351">
        <v>0</v>
      </c>
      <c r="X41" s="350">
        <v>0</v>
      </c>
      <c r="Y41" s="451">
        <v>669606327</v>
      </c>
      <c r="Z41" s="505">
        <v>943426802</v>
      </c>
      <c r="AA41" s="564">
        <v>1222139617</v>
      </c>
      <c r="AB41" s="580">
        <v>1501791504</v>
      </c>
      <c r="AC41" s="588">
        <v>1274264649</v>
      </c>
      <c r="AD41" s="609">
        <v>1389366576</v>
      </c>
      <c r="AE41" s="724">
        <v>1504468503</v>
      </c>
      <c r="AF41" s="735">
        <v>1619570430</v>
      </c>
      <c r="AG41" s="409">
        <v>1463639220</v>
      </c>
    </row>
    <row r="42" spans="1:34" ht="20.100000000000001" customHeight="1" outlineLevel="2">
      <c r="A42" s="353" t="s">
        <v>236</v>
      </c>
      <c r="B42" s="477">
        <v>0</v>
      </c>
      <c r="C42" s="454">
        <v>0</v>
      </c>
      <c r="D42" s="478">
        <v>0</v>
      </c>
      <c r="E42" s="350">
        <v>0</v>
      </c>
      <c r="F42" s="450">
        <v>0</v>
      </c>
      <c r="G42" s="450">
        <v>0</v>
      </c>
      <c r="H42" s="450">
        <v>0</v>
      </c>
      <c r="I42" s="350">
        <v>0</v>
      </c>
      <c r="J42" s="351">
        <v>0</v>
      </c>
      <c r="K42" s="351">
        <v>0</v>
      </c>
      <c r="L42" s="351">
        <v>0</v>
      </c>
      <c r="M42" s="351">
        <v>0</v>
      </c>
      <c r="N42" s="351">
        <v>187913320</v>
      </c>
      <c r="O42" s="351">
        <v>263610606</v>
      </c>
      <c r="P42" s="351">
        <v>265169017</v>
      </c>
      <c r="Q42" s="351">
        <v>261133800</v>
      </c>
      <c r="R42" s="352">
        <v>263057875</v>
      </c>
      <c r="S42" s="352">
        <v>264996129</v>
      </c>
      <c r="T42" s="352">
        <v>266948663</v>
      </c>
      <c r="U42" s="352">
        <v>302640365</v>
      </c>
      <c r="V42" s="350">
        <v>304784998</v>
      </c>
      <c r="W42" s="351">
        <v>375204300</v>
      </c>
      <c r="X42" s="350">
        <v>377684914</v>
      </c>
      <c r="Y42" s="451">
        <v>386212974</v>
      </c>
      <c r="Z42" s="505">
        <v>597229470</v>
      </c>
      <c r="AA42" s="564">
        <v>600755542</v>
      </c>
      <c r="AB42" s="580">
        <v>604304205</v>
      </c>
      <c r="AC42" s="588">
        <v>879145399</v>
      </c>
      <c r="AD42" s="609">
        <v>1189483888</v>
      </c>
      <c r="AE42" s="724">
        <v>1199274410</v>
      </c>
      <c r="AF42" s="735">
        <v>1207860268</v>
      </c>
      <c r="AG42" s="409">
        <v>1459572188</v>
      </c>
    </row>
    <row r="43" spans="1:34" ht="20.100000000000001" customHeight="1" outlineLevel="2">
      <c r="A43" s="363" t="s">
        <v>89</v>
      </c>
      <c r="B43" s="453">
        <v>1175000000</v>
      </c>
      <c r="C43" s="454">
        <v>0</v>
      </c>
      <c r="D43" s="478">
        <v>0</v>
      </c>
      <c r="E43" s="350">
        <v>0</v>
      </c>
      <c r="F43" s="450">
        <v>0</v>
      </c>
      <c r="G43" s="450">
        <v>1175000000</v>
      </c>
      <c r="H43" s="450">
        <v>0</v>
      </c>
      <c r="I43" s="350">
        <v>0</v>
      </c>
      <c r="J43" s="351">
        <v>0</v>
      </c>
      <c r="K43" s="351">
        <v>0</v>
      </c>
      <c r="L43" s="351">
        <v>0</v>
      </c>
      <c r="M43" s="351">
        <v>0</v>
      </c>
      <c r="N43" s="351">
        <v>0</v>
      </c>
      <c r="O43" s="351">
        <v>0</v>
      </c>
      <c r="P43" s="351">
        <v>0</v>
      </c>
      <c r="Q43" s="351">
        <v>0</v>
      </c>
      <c r="R43" s="352"/>
      <c r="S43" s="352"/>
      <c r="T43" s="352"/>
      <c r="U43" s="352">
        <v>0</v>
      </c>
      <c r="V43" s="350"/>
      <c r="W43" s="351"/>
      <c r="X43" s="350"/>
      <c r="Y43" s="451">
        <v>0</v>
      </c>
      <c r="Z43" s="505">
        <v>0</v>
      </c>
      <c r="AA43" s="564">
        <v>0</v>
      </c>
      <c r="AB43" s="580">
        <v>0</v>
      </c>
      <c r="AC43" s="588">
        <v>0</v>
      </c>
      <c r="AD43" s="609">
        <v>0</v>
      </c>
      <c r="AE43" s="724">
        <v>0</v>
      </c>
      <c r="AF43" s="735">
        <v>0</v>
      </c>
      <c r="AG43" s="409">
        <v>0</v>
      </c>
    </row>
    <row r="44" spans="1:34" ht="20.100000000000001" customHeight="1" outlineLevel="2">
      <c r="A44" s="363" t="s">
        <v>235</v>
      </c>
      <c r="B44" s="479">
        <v>0</v>
      </c>
      <c r="C44" s="480">
        <v>0</v>
      </c>
      <c r="D44" s="481">
        <v>0</v>
      </c>
      <c r="E44" s="360">
        <v>0</v>
      </c>
      <c r="F44" s="482">
        <v>0</v>
      </c>
      <c r="G44" s="482">
        <v>0</v>
      </c>
      <c r="H44" s="482">
        <v>0</v>
      </c>
      <c r="I44" s="360">
        <v>0</v>
      </c>
      <c r="J44" s="361">
        <v>0</v>
      </c>
      <c r="K44" s="361">
        <v>0</v>
      </c>
      <c r="L44" s="361">
        <v>0</v>
      </c>
      <c r="M44" s="361">
        <v>0</v>
      </c>
      <c r="N44" s="361">
        <v>0</v>
      </c>
      <c r="O44" s="361">
        <v>4930247565</v>
      </c>
      <c r="P44" s="361">
        <v>4930247565</v>
      </c>
      <c r="Q44" s="361">
        <v>5444100580</v>
      </c>
      <c r="R44" s="362">
        <v>5444100580</v>
      </c>
      <c r="S44" s="362">
        <v>7703781021</v>
      </c>
      <c r="T44" s="362">
        <v>7703781021</v>
      </c>
      <c r="U44" s="362">
        <v>8528460157</v>
      </c>
      <c r="V44" s="360">
        <v>8528460157</v>
      </c>
      <c r="W44" s="361">
        <v>0</v>
      </c>
      <c r="X44" s="360">
        <v>0</v>
      </c>
      <c r="Y44" s="483">
        <v>0</v>
      </c>
      <c r="Z44" s="509">
        <v>0</v>
      </c>
      <c r="AA44" s="568">
        <v>0</v>
      </c>
      <c r="AB44" s="568">
        <v>0</v>
      </c>
      <c r="AC44" s="591">
        <v>0</v>
      </c>
      <c r="AD44" s="613">
        <v>0</v>
      </c>
      <c r="AE44" s="723">
        <v>0</v>
      </c>
      <c r="AF44" s="734">
        <v>0</v>
      </c>
      <c r="AG44" s="359">
        <v>0</v>
      </c>
    </row>
    <row r="45" spans="1:34" ht="20.100000000000001" customHeight="1" outlineLevel="2">
      <c r="A45" s="363" t="s">
        <v>310</v>
      </c>
      <c r="B45" s="479">
        <v>0</v>
      </c>
      <c r="C45" s="480">
        <v>0</v>
      </c>
      <c r="D45" s="481">
        <v>0</v>
      </c>
      <c r="E45" s="360">
        <v>0</v>
      </c>
      <c r="F45" s="482">
        <v>0</v>
      </c>
      <c r="G45" s="482">
        <v>0</v>
      </c>
      <c r="H45" s="482">
        <v>0</v>
      </c>
      <c r="I45" s="360">
        <v>0</v>
      </c>
      <c r="J45" s="361">
        <v>0</v>
      </c>
      <c r="K45" s="361">
        <v>0</v>
      </c>
      <c r="L45" s="361">
        <v>0</v>
      </c>
      <c r="M45" s="361">
        <v>0</v>
      </c>
      <c r="N45" s="361">
        <v>0</v>
      </c>
      <c r="O45" s="361">
        <v>0</v>
      </c>
      <c r="P45" s="361">
        <v>0</v>
      </c>
      <c r="Q45" s="361">
        <v>0</v>
      </c>
      <c r="R45" s="362">
        <v>0</v>
      </c>
      <c r="S45" s="362">
        <v>0</v>
      </c>
      <c r="T45" s="362">
        <v>0</v>
      </c>
      <c r="U45" s="362">
        <v>0</v>
      </c>
      <c r="V45" s="360">
        <v>0</v>
      </c>
      <c r="W45" s="361">
        <v>0</v>
      </c>
      <c r="X45" s="360">
        <v>0</v>
      </c>
      <c r="Y45" s="483">
        <v>0</v>
      </c>
      <c r="Z45" s="509">
        <v>0</v>
      </c>
      <c r="AA45" s="568">
        <v>0</v>
      </c>
      <c r="AB45" s="568">
        <v>98900000</v>
      </c>
      <c r="AC45" s="591">
        <v>178900000</v>
      </c>
      <c r="AD45" s="613">
        <v>178900000</v>
      </c>
      <c r="AE45" s="723">
        <v>178900000</v>
      </c>
      <c r="AF45" s="734">
        <v>178900000</v>
      </c>
      <c r="AG45" s="359">
        <v>10000000</v>
      </c>
    </row>
    <row r="46" spans="1:34" ht="20.100000000000001" customHeight="1" outlineLevel="2">
      <c r="A46" s="363" t="s">
        <v>234</v>
      </c>
      <c r="B46" s="479">
        <v>0</v>
      </c>
      <c r="C46" s="480">
        <v>0</v>
      </c>
      <c r="D46" s="481">
        <v>0</v>
      </c>
      <c r="E46" s="360">
        <v>0</v>
      </c>
      <c r="F46" s="482">
        <v>0</v>
      </c>
      <c r="G46" s="482">
        <v>0</v>
      </c>
      <c r="H46" s="482">
        <v>0</v>
      </c>
      <c r="I46" s="360">
        <v>0</v>
      </c>
      <c r="J46" s="361">
        <v>0</v>
      </c>
      <c r="K46" s="361">
        <v>0</v>
      </c>
      <c r="L46" s="361">
        <v>0</v>
      </c>
      <c r="M46" s="361">
        <v>0</v>
      </c>
      <c r="N46" s="361">
        <v>3018649340</v>
      </c>
      <c r="O46" s="361">
        <v>2757066788</v>
      </c>
      <c r="P46" s="361">
        <v>3373755624</v>
      </c>
      <c r="Q46" s="361">
        <v>2842418078</v>
      </c>
      <c r="R46" s="362">
        <v>3802069431</v>
      </c>
      <c r="S46" s="362">
        <v>3209578163</v>
      </c>
      <c r="T46" s="362">
        <v>2774430889</v>
      </c>
      <c r="U46" s="362">
        <v>2660448588</v>
      </c>
      <c r="V46" s="360">
        <v>2278415888</v>
      </c>
      <c r="W46" s="361">
        <v>2102309233</v>
      </c>
      <c r="X46" s="360">
        <v>1592796454</v>
      </c>
      <c r="Y46" s="483">
        <v>1315502354</v>
      </c>
      <c r="Z46" s="509">
        <v>1315979374</v>
      </c>
      <c r="AA46" s="568">
        <v>1182635272</v>
      </c>
      <c r="AB46" s="568">
        <v>2558879469</v>
      </c>
      <c r="AC46" s="591">
        <v>2530957538</v>
      </c>
      <c r="AD46" s="613">
        <v>2658132102</v>
      </c>
      <c r="AE46" s="723">
        <v>1607215243</v>
      </c>
      <c r="AF46" s="734">
        <v>835212884</v>
      </c>
      <c r="AG46" s="359">
        <v>482186090</v>
      </c>
    </row>
    <row r="47" spans="1:34" ht="20.100000000000001" customHeight="1">
      <c r="A47" s="358" t="s">
        <v>233</v>
      </c>
      <c r="B47" s="427">
        <v>52975948180</v>
      </c>
      <c r="C47" s="428">
        <v>59757506739</v>
      </c>
      <c r="D47" s="429">
        <v>65258394936</v>
      </c>
      <c r="E47" s="355">
        <v>64058399476</v>
      </c>
      <c r="F47" s="430">
        <v>64042770693</v>
      </c>
      <c r="G47" s="430">
        <v>66006466997</v>
      </c>
      <c r="H47" s="430">
        <v>71186731314</v>
      </c>
      <c r="I47" s="355">
        <v>74706698241</v>
      </c>
      <c r="J47" s="356">
        <v>76656975697</v>
      </c>
      <c r="K47" s="356">
        <v>80491816827</v>
      </c>
      <c r="L47" s="356">
        <v>92429442241</v>
      </c>
      <c r="M47" s="356">
        <v>97571030759</v>
      </c>
      <c r="N47" s="356">
        <v>101154175077</v>
      </c>
      <c r="O47" s="356">
        <v>108480021731</v>
      </c>
      <c r="P47" s="356">
        <v>118089728532</v>
      </c>
      <c r="Q47" s="356">
        <v>122452860276</v>
      </c>
      <c r="R47" s="357">
        <v>120424100858</v>
      </c>
      <c r="S47" s="357">
        <v>127214600571</v>
      </c>
      <c r="T47" s="357">
        <v>138991058433</v>
      </c>
      <c r="U47" s="357">
        <v>146997384784</v>
      </c>
      <c r="V47" s="355">
        <v>156811297478</v>
      </c>
      <c r="W47" s="356">
        <v>172352927143</v>
      </c>
      <c r="X47" s="355">
        <v>192457344628</v>
      </c>
      <c r="Y47" s="431">
        <f>SUM(Y48:Y52)</f>
        <v>208551230490</v>
      </c>
      <c r="Z47" s="501">
        <f>SUM(Z48:Z52)</f>
        <v>216593933544</v>
      </c>
      <c r="AA47" s="560">
        <f>SUM(AA48:AA52)</f>
        <v>224697039680</v>
      </c>
      <c r="AB47" s="560">
        <f>SUM(AB48:AB52)</f>
        <v>234598397247</v>
      </c>
      <c r="AC47" s="584">
        <f>SUM(AC48:AC52)</f>
        <v>238557601117</v>
      </c>
      <c r="AD47" s="605">
        <v>247926181827</v>
      </c>
      <c r="AE47" s="715">
        <f>AE48+AE49+AE50+AE51+AE52</f>
        <v>271474665122</v>
      </c>
      <c r="AF47" s="726">
        <v>270172444919</v>
      </c>
      <c r="AG47" s="354">
        <v>292125063793</v>
      </c>
      <c r="AH47" s="340"/>
    </row>
    <row r="48" spans="1:34" ht="20.100000000000001" customHeight="1" outlineLevel="2">
      <c r="A48" s="353" t="s">
        <v>232</v>
      </c>
      <c r="B48" s="453">
        <v>5174933500</v>
      </c>
      <c r="C48" s="448">
        <v>5373608500</v>
      </c>
      <c r="D48" s="449">
        <v>5435858500</v>
      </c>
      <c r="E48" s="350">
        <v>5435858500</v>
      </c>
      <c r="F48" s="450">
        <v>5435858500</v>
      </c>
      <c r="G48" s="450">
        <v>5435858500</v>
      </c>
      <c r="H48" s="450">
        <v>5453858500</v>
      </c>
      <c r="I48" s="350">
        <v>5652533500</v>
      </c>
      <c r="J48" s="351">
        <v>5652533500</v>
      </c>
      <c r="K48" s="351">
        <v>5652533500</v>
      </c>
      <c r="L48" s="351">
        <v>5747383500</v>
      </c>
      <c r="M48" s="351">
        <v>5747383500</v>
      </c>
      <c r="N48" s="351">
        <v>5747383500</v>
      </c>
      <c r="O48" s="351">
        <v>5747383500</v>
      </c>
      <c r="P48" s="351">
        <v>5747383500</v>
      </c>
      <c r="Q48" s="351">
        <v>5747383500</v>
      </c>
      <c r="R48" s="352">
        <v>5747383500</v>
      </c>
      <c r="S48" s="352">
        <v>5747383500</v>
      </c>
      <c r="T48" s="352">
        <v>5747383500</v>
      </c>
      <c r="U48" s="352">
        <v>5747383500</v>
      </c>
      <c r="V48" s="350">
        <v>5747383500</v>
      </c>
      <c r="W48" s="351">
        <v>5747383500</v>
      </c>
      <c r="X48" s="350">
        <v>5747383500</v>
      </c>
      <c r="Y48" s="451">
        <v>5747383500</v>
      </c>
      <c r="Z48" s="505">
        <v>5747383500</v>
      </c>
      <c r="AA48" s="564">
        <v>5747383500</v>
      </c>
      <c r="AB48" s="564">
        <v>5747383500</v>
      </c>
      <c r="AC48" s="588">
        <v>5747383500</v>
      </c>
      <c r="AD48" s="609">
        <v>5747383500</v>
      </c>
      <c r="AE48" s="719">
        <v>5747383500</v>
      </c>
      <c r="AF48" s="730">
        <v>5747383500</v>
      </c>
      <c r="AG48" s="349">
        <v>5747383500</v>
      </c>
    </row>
    <row r="49" spans="1:34" ht="20.100000000000001" customHeight="1" outlineLevel="2">
      <c r="A49" s="353" t="s">
        <v>231</v>
      </c>
      <c r="B49" s="453">
        <v>33357018923</v>
      </c>
      <c r="C49" s="448">
        <v>36158336423</v>
      </c>
      <c r="D49" s="449">
        <v>37717593923</v>
      </c>
      <c r="E49" s="350">
        <v>37717593923</v>
      </c>
      <c r="F49" s="450">
        <v>37717593923</v>
      </c>
      <c r="G49" s="450">
        <v>37717593923</v>
      </c>
      <c r="H49" s="450">
        <v>38214225923</v>
      </c>
      <c r="I49" s="350">
        <v>41012563543</v>
      </c>
      <c r="J49" s="351">
        <v>41033187543</v>
      </c>
      <c r="K49" s="351">
        <v>41048655543</v>
      </c>
      <c r="L49" s="351">
        <v>48008003643</v>
      </c>
      <c r="M49" s="351">
        <v>48008003643</v>
      </c>
      <c r="N49" s="351">
        <v>48008003643</v>
      </c>
      <c r="O49" s="351">
        <v>48008003643</v>
      </c>
      <c r="P49" s="351">
        <v>48415253152</v>
      </c>
      <c r="Q49" s="351">
        <v>48008003643</v>
      </c>
      <c r="R49" s="352">
        <v>48008003643</v>
      </c>
      <c r="S49" s="352">
        <v>48008003643</v>
      </c>
      <c r="T49" s="352">
        <v>48008003643</v>
      </c>
      <c r="U49" s="352">
        <v>48008003643</v>
      </c>
      <c r="V49" s="350">
        <v>48008003643</v>
      </c>
      <c r="W49" s="351">
        <v>48008003643</v>
      </c>
      <c r="X49" s="350">
        <v>48008003643</v>
      </c>
      <c r="Y49" s="451">
        <v>48008003643</v>
      </c>
      <c r="Z49" s="505">
        <v>48008003643</v>
      </c>
      <c r="AA49" s="564">
        <v>48008003643</v>
      </c>
      <c r="AB49" s="564">
        <v>48008003643</v>
      </c>
      <c r="AC49" s="588">
        <v>48014211643</v>
      </c>
      <c r="AD49" s="609">
        <v>48014211643</v>
      </c>
      <c r="AE49" s="719">
        <v>48014211643</v>
      </c>
      <c r="AF49" s="730">
        <v>48014211643</v>
      </c>
      <c r="AG49" s="349">
        <v>48039016643</v>
      </c>
    </row>
    <row r="50" spans="1:34" ht="20.100000000000001" customHeight="1" outlineLevel="2">
      <c r="A50" s="353" t="s">
        <v>230</v>
      </c>
      <c r="B50" s="453">
        <v>848297468</v>
      </c>
      <c r="C50" s="448">
        <v>710750176</v>
      </c>
      <c r="D50" s="449">
        <v>821399369</v>
      </c>
      <c r="E50" s="350">
        <v>-1063549046</v>
      </c>
      <c r="F50" s="450">
        <v>-2544117177</v>
      </c>
      <c r="G50" s="450">
        <v>-2249834608</v>
      </c>
      <c r="H50" s="450">
        <v>-2271498447</v>
      </c>
      <c r="I50" s="350">
        <v>-4238312758</v>
      </c>
      <c r="J50" s="351">
        <v>-4288461782</v>
      </c>
      <c r="K50" s="351">
        <v>-3973182374</v>
      </c>
      <c r="L50" s="351">
        <v>-5847182059</v>
      </c>
      <c r="M50" s="351">
        <v>-5542620744</v>
      </c>
      <c r="N50" s="351">
        <v>-5203535487</v>
      </c>
      <c r="O50" s="351">
        <v>-4548313892</v>
      </c>
      <c r="P50" s="351">
        <v>-4316807689</v>
      </c>
      <c r="Q50" s="351">
        <v>-4542395084</v>
      </c>
      <c r="R50" s="352">
        <v>-7059379568</v>
      </c>
      <c r="S50" s="352">
        <v>-9023529852</v>
      </c>
      <c r="T50" s="352">
        <v>-9760161886</v>
      </c>
      <c r="U50" s="352">
        <v>-9177929946</v>
      </c>
      <c r="V50" s="350">
        <v>-8608276673</v>
      </c>
      <c r="W50" s="351">
        <v>-10223701813</v>
      </c>
      <c r="X50" s="350">
        <v>-9951921701</v>
      </c>
      <c r="Y50" s="451">
        <v>-9481629455</v>
      </c>
      <c r="Z50" s="505">
        <v>-12892391693</v>
      </c>
      <c r="AA50" s="564">
        <v>-22137471127</v>
      </c>
      <c r="AB50" s="564">
        <v>-28666652336</v>
      </c>
      <c r="AC50" s="588">
        <v>-27965336565</v>
      </c>
      <c r="AD50" s="609">
        <v>-27278627126</v>
      </c>
      <c r="AE50" s="719">
        <v>-26647892824</v>
      </c>
      <c r="AF50" s="730">
        <v>-41400877889</v>
      </c>
      <c r="AG50" s="349">
        <v>-43070818270</v>
      </c>
    </row>
    <row r="51" spans="1:34" ht="20.100000000000001" customHeight="1" outlineLevel="2">
      <c r="A51" s="353" t="s">
        <v>229</v>
      </c>
      <c r="B51" s="453">
        <v>-293750056</v>
      </c>
      <c r="C51" s="448">
        <v>-352217744</v>
      </c>
      <c r="D51" s="449">
        <v>-326931304</v>
      </c>
      <c r="E51" s="350">
        <v>-1243433519</v>
      </c>
      <c r="F51" s="450">
        <v>-1236066433</v>
      </c>
      <c r="G51" s="450">
        <v>-1195768820</v>
      </c>
      <c r="H51" s="450">
        <v>-849262221</v>
      </c>
      <c r="I51" s="350">
        <v>-897628785</v>
      </c>
      <c r="J51" s="351">
        <v>-2103305140</v>
      </c>
      <c r="K51" s="351">
        <v>-2103305140</v>
      </c>
      <c r="L51" s="351">
        <v>-2103305140</v>
      </c>
      <c r="M51" s="351">
        <v>-2337479235</v>
      </c>
      <c r="N51" s="351">
        <v>-2337479235</v>
      </c>
      <c r="O51" s="351">
        <v>-2337479235</v>
      </c>
      <c r="P51" s="351">
        <v>-2337479235</v>
      </c>
      <c r="Q51" s="351">
        <v>-3525539271</v>
      </c>
      <c r="R51" s="352">
        <v>-3525539271</v>
      </c>
      <c r="S51" s="352">
        <v>-3525539271</v>
      </c>
      <c r="T51" s="352">
        <v>-3525539271</v>
      </c>
      <c r="U51" s="352">
        <v>-3007199278</v>
      </c>
      <c r="V51" s="350">
        <v>-3007199278</v>
      </c>
      <c r="W51" s="351">
        <v>-3007199278</v>
      </c>
      <c r="X51" s="350">
        <v>-3007199278</v>
      </c>
      <c r="Y51" s="451">
        <v>-3989224174</v>
      </c>
      <c r="Z51" s="505">
        <v>-3989224174</v>
      </c>
      <c r="AA51" s="564">
        <v>-3989224174</v>
      </c>
      <c r="AB51" s="564">
        <v>-3989224174</v>
      </c>
      <c r="AC51" s="588">
        <v>-5369883745</v>
      </c>
      <c r="AD51" s="609">
        <v>-5369883745</v>
      </c>
      <c r="AE51" s="719">
        <v>-5369883745</v>
      </c>
      <c r="AF51" s="730">
        <v>-5369883745</v>
      </c>
      <c r="AG51" s="349">
        <v>-6851770369</v>
      </c>
    </row>
    <row r="52" spans="1:34" ht="20.100000000000001" customHeight="1" outlineLevel="2">
      <c r="A52" s="353" t="s">
        <v>228</v>
      </c>
      <c r="B52" s="453">
        <v>13889448345</v>
      </c>
      <c r="C52" s="448">
        <v>17867029384</v>
      </c>
      <c r="D52" s="449">
        <v>21610474448</v>
      </c>
      <c r="E52" s="350">
        <v>23211929618</v>
      </c>
      <c r="F52" s="450">
        <v>24669501880</v>
      </c>
      <c r="G52" s="450">
        <v>26298617802</v>
      </c>
      <c r="H52" s="450">
        <v>30639407559</v>
      </c>
      <c r="I52" s="350">
        <v>33177542741</v>
      </c>
      <c r="J52" s="351">
        <v>36363021576</v>
      </c>
      <c r="K52" s="351">
        <v>39867115298</v>
      </c>
      <c r="L52" s="351">
        <v>46624542297</v>
      </c>
      <c r="M52" s="351">
        <v>51695743595</v>
      </c>
      <c r="N52" s="351">
        <v>54939802656</v>
      </c>
      <c r="O52" s="351">
        <v>61610427715</v>
      </c>
      <c r="P52" s="351">
        <v>70581378804</v>
      </c>
      <c r="Q52" s="351">
        <v>76765407488</v>
      </c>
      <c r="R52" s="352">
        <v>77253632554</v>
      </c>
      <c r="S52" s="352">
        <v>86008282551</v>
      </c>
      <c r="T52" s="352">
        <v>98521372447</v>
      </c>
      <c r="U52" s="352">
        <v>105427126865</v>
      </c>
      <c r="V52" s="350">
        <v>114671386286</v>
      </c>
      <c r="W52" s="351">
        <v>131828441091</v>
      </c>
      <c r="X52" s="350">
        <v>151661078464</v>
      </c>
      <c r="Y52" s="451">
        <v>168266696976</v>
      </c>
      <c r="Z52" s="505">
        <v>179720162268</v>
      </c>
      <c r="AA52" s="564">
        <v>197068347838</v>
      </c>
      <c r="AB52" s="564">
        <v>213498886614</v>
      </c>
      <c r="AC52" s="588">
        <v>218131226284</v>
      </c>
      <c r="AD52" s="609">
        <v>226813097555</v>
      </c>
      <c r="AE52" s="719">
        <v>249730846548</v>
      </c>
      <c r="AF52" s="730">
        <v>263181611410</v>
      </c>
      <c r="AG52" s="349">
        <v>288261252289</v>
      </c>
    </row>
    <row r="53" spans="1:34" ht="20.100000000000001" customHeight="1" thickBot="1">
      <c r="A53" s="348" t="s">
        <v>227</v>
      </c>
      <c r="B53" s="486">
        <v>75478767739</v>
      </c>
      <c r="C53" s="487">
        <v>81760944559</v>
      </c>
      <c r="D53" s="488">
        <v>88243462486</v>
      </c>
      <c r="E53" s="344">
        <v>89753459891</v>
      </c>
      <c r="F53" s="489">
        <v>95739668015</v>
      </c>
      <c r="G53" s="489">
        <v>94259950674</v>
      </c>
      <c r="H53" s="489">
        <v>100738969707</v>
      </c>
      <c r="I53" s="344">
        <v>107453290292</v>
      </c>
      <c r="J53" s="345">
        <v>114791991301</v>
      </c>
      <c r="K53" s="345">
        <v>116996874939</v>
      </c>
      <c r="L53" s="345">
        <v>137605611555</v>
      </c>
      <c r="M53" s="345">
        <v>156547288148</v>
      </c>
      <c r="N53" s="345">
        <v>168683356254</v>
      </c>
      <c r="O53" s="345">
        <v>184107387357</v>
      </c>
      <c r="P53" s="345">
        <v>205662890745</v>
      </c>
      <c r="Q53" s="345">
        <v>217039520994</v>
      </c>
      <c r="R53" s="347">
        <v>219876700708</v>
      </c>
      <c r="S53" s="346">
        <v>234229607336</v>
      </c>
      <c r="T53" s="346">
        <v>250868902308</v>
      </c>
      <c r="U53" s="346">
        <v>278191254877</v>
      </c>
      <c r="V53" s="344">
        <v>307191400358</v>
      </c>
      <c r="W53" s="345">
        <v>319383800257</v>
      </c>
      <c r="X53" s="344">
        <v>353888581861</v>
      </c>
      <c r="Y53" s="490">
        <v>395781005329</v>
      </c>
      <c r="Z53" s="510">
        <f>Z30+Z47</f>
        <v>414530281365</v>
      </c>
      <c r="AA53" s="569">
        <f>AA30+AA47</f>
        <v>404826806674</v>
      </c>
      <c r="AB53" s="581">
        <f>AB30+AB47</f>
        <v>430329132634</v>
      </c>
      <c r="AC53" s="592">
        <f>AC30+AC47</f>
        <v>450590568204</v>
      </c>
      <c r="AD53" s="614">
        <f>AD30+AD47</f>
        <v>469991515281</v>
      </c>
      <c r="AE53" s="725">
        <v>489700076221</v>
      </c>
      <c r="AF53" s="739">
        <v>499244250733</v>
      </c>
      <c r="AG53" s="343">
        <v>543387374366</v>
      </c>
      <c r="AH53" s="340"/>
    </row>
    <row r="54" spans="1:34" ht="20.100000000000001" customHeight="1">
      <c r="Q54" s="342"/>
    </row>
    <row r="55" spans="1:34" ht="20.100000000000001" customHeight="1">
      <c r="A55" s="596" t="s">
        <v>298</v>
      </c>
      <c r="B55" s="422"/>
      <c r="C55" s="422"/>
      <c r="D55" s="422"/>
    </row>
    <row r="56" spans="1:34" ht="20.100000000000001" customHeight="1">
      <c r="A56" s="602" t="s">
        <v>309</v>
      </c>
    </row>
  </sheetData>
  <phoneticPr fontId="3" type="noConversion"/>
  <pageMargins left="0.7" right="0.7" top="0.75" bottom="0.75" header="0.3" footer="0.3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1A91D-D3B3-410D-A6EF-6E26F655F789}">
  <sheetPr>
    <tabColor theme="4" tint="0.39997558519241921"/>
  </sheetPr>
  <dimension ref="A1:E18"/>
  <sheetViews>
    <sheetView showGridLines="0" tabSelected="1" zoomScaleNormal="100" workbookViewId="0">
      <selection activeCell="D19" sqref="D19"/>
    </sheetView>
  </sheetViews>
  <sheetFormatPr defaultRowHeight="17.399999999999999"/>
  <cols>
    <col min="1" max="1" width="1.8984375" customWidth="1"/>
    <col min="2" max="2" width="28.19921875" customWidth="1"/>
    <col min="3" max="4" width="15.19921875" bestFit="1" customWidth="1"/>
    <col min="5" max="5" width="22.59765625" bestFit="1" customWidth="1"/>
  </cols>
  <sheetData>
    <row r="1" spans="1:5" ht="21">
      <c r="A1" s="338" t="s">
        <v>384</v>
      </c>
    </row>
    <row r="2" spans="1:5" ht="18" thickBot="1">
      <c r="B2" s="771"/>
    </row>
    <row r="3" spans="1:5">
      <c r="B3" s="851" t="s">
        <v>383</v>
      </c>
      <c r="C3" s="750" t="s">
        <v>386</v>
      </c>
      <c r="D3" s="750" t="s">
        <v>387</v>
      </c>
      <c r="E3" s="753" t="s">
        <v>388</v>
      </c>
    </row>
    <row r="4" spans="1:5">
      <c r="B4" s="751" t="s">
        <v>369</v>
      </c>
      <c r="C4" s="761">
        <v>82418820782</v>
      </c>
      <c r="D4" s="761">
        <v>90309374651</v>
      </c>
      <c r="E4" s="762">
        <f>AVERAGE(C4:D4)</f>
        <v>86364097716.5</v>
      </c>
    </row>
    <row r="5" spans="1:5">
      <c r="B5" s="752" t="s">
        <v>373</v>
      </c>
      <c r="C5" s="763">
        <v>16959494557</v>
      </c>
      <c r="D5" s="763">
        <v>20088220176</v>
      </c>
      <c r="E5" s="764">
        <f>AVERAGE(C5:D5)</f>
        <v>18523857366.5</v>
      </c>
    </row>
    <row r="6" spans="1:5">
      <c r="B6" s="752" t="s">
        <v>370</v>
      </c>
      <c r="C6" s="763">
        <v>3045333254</v>
      </c>
      <c r="D6" s="763">
        <v>3506477175</v>
      </c>
      <c r="E6" s="764">
        <f t="shared" ref="E6:E9" si="0">AVERAGE(C6:D6)</f>
        <v>3275905214.5</v>
      </c>
    </row>
    <row r="7" spans="1:5">
      <c r="B7" s="752" t="s">
        <v>374</v>
      </c>
      <c r="C7" s="763">
        <v>-32456179754</v>
      </c>
      <c r="D7" s="763">
        <v>-17374320859</v>
      </c>
      <c r="E7" s="764">
        <f t="shared" si="0"/>
        <v>-24915250306.5</v>
      </c>
    </row>
    <row r="8" spans="1:5">
      <c r="B8" s="752" t="s">
        <v>375</v>
      </c>
      <c r="C8" s="763">
        <v>-9142220199</v>
      </c>
      <c r="D8" s="763">
        <v>-31213349544</v>
      </c>
      <c r="E8" s="764">
        <f t="shared" si="0"/>
        <v>-20177784871.5</v>
      </c>
    </row>
    <row r="9" spans="1:5">
      <c r="B9" s="752" t="s">
        <v>376</v>
      </c>
      <c r="C9" s="763">
        <v>34626475122</v>
      </c>
      <c r="D9" s="763">
        <v>41732613947</v>
      </c>
      <c r="E9" s="764">
        <f t="shared" si="0"/>
        <v>38179544534.5</v>
      </c>
    </row>
    <row r="10" spans="1:5">
      <c r="B10" s="751" t="s">
        <v>371</v>
      </c>
      <c r="C10" s="765">
        <f t="shared" ref="C10:D10" si="1">C4+SUM(C5:C9)</f>
        <v>95451723762</v>
      </c>
      <c r="D10" s="765">
        <f t="shared" si="1"/>
        <v>107049015546</v>
      </c>
      <c r="E10" s="766">
        <v>1028938320695</v>
      </c>
    </row>
    <row r="11" spans="1:5">
      <c r="B11" s="752" t="s">
        <v>372</v>
      </c>
      <c r="C11" s="763">
        <v>15302121935</v>
      </c>
      <c r="D11" s="763">
        <v>9357543319</v>
      </c>
      <c r="E11" s="764">
        <v>12329832627</v>
      </c>
    </row>
    <row r="12" spans="1:5">
      <c r="B12" s="751" t="s">
        <v>379</v>
      </c>
      <c r="C12" s="765">
        <f t="shared" ref="C12:D12" si="2">C10-C11</f>
        <v>80149601827</v>
      </c>
      <c r="D12" s="765">
        <f t="shared" si="2"/>
        <v>97691472227</v>
      </c>
      <c r="E12" s="767">
        <f>AVERAGE(C12:D12)</f>
        <v>88920537027</v>
      </c>
    </row>
    <row r="13" spans="1:5" ht="18" thickBot="1">
      <c r="B13" s="751" t="s">
        <v>380</v>
      </c>
      <c r="C13" s="852">
        <v>59513056225</v>
      </c>
      <c r="D13" s="852">
        <v>74623795681</v>
      </c>
      <c r="E13" s="762">
        <f>AVERAGE(C13:D13)</f>
        <v>67068425953</v>
      </c>
    </row>
    <row r="14" spans="1:5">
      <c r="B14" s="853" t="s">
        <v>385</v>
      </c>
      <c r="C14" s="854">
        <v>7958003200</v>
      </c>
      <c r="D14" s="855"/>
      <c r="E14" s="856">
        <v>9114903600</v>
      </c>
    </row>
    <row r="15" spans="1:5">
      <c r="B15" s="857" t="s">
        <v>382</v>
      </c>
      <c r="C15" s="768">
        <f>C14/C12</f>
        <v>9.9289366616905475E-2</v>
      </c>
      <c r="D15" s="769"/>
      <c r="E15" s="770">
        <f>E14/E12</f>
        <v>0.10250616904430451</v>
      </c>
    </row>
    <row r="16" spans="1:5">
      <c r="B16" s="858" t="s">
        <v>377</v>
      </c>
      <c r="C16" s="758">
        <f>C14/C13</f>
        <v>0.13371861075178718</v>
      </c>
      <c r="D16" s="758"/>
      <c r="E16" s="759">
        <f>E14/D13</f>
        <v>0.12214473301470981</v>
      </c>
    </row>
    <row r="17" spans="2:5" ht="18" thickBot="1">
      <c r="B17" s="859" t="s">
        <v>378</v>
      </c>
      <c r="C17" s="860">
        <v>730</v>
      </c>
      <c r="D17" s="860">
        <v>850</v>
      </c>
      <c r="E17" s="754">
        <f>E14/(11494767-771351)</f>
        <v>850</v>
      </c>
    </row>
    <row r="18" spans="2:5">
      <c r="B18" s="749"/>
      <c r="C18" s="748"/>
      <c r="D18" s="748"/>
    </row>
  </sheetData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AC6B4-B9DA-4F84-A2EB-EDE64B8AC8D6}">
  <sheetPr>
    <tabColor theme="7" tint="-0.249977111117893"/>
  </sheetPr>
  <dimension ref="B2:E16"/>
  <sheetViews>
    <sheetView showGridLines="0" zoomScale="115" zoomScaleNormal="115" workbookViewId="0">
      <selection activeCell="C13" sqref="C13"/>
    </sheetView>
  </sheetViews>
  <sheetFormatPr defaultRowHeight="17.399999999999999"/>
  <cols>
    <col min="2" max="2" width="15" bestFit="1" customWidth="1"/>
    <col min="3" max="3" width="49.59765625" bestFit="1" customWidth="1"/>
    <col min="4" max="4" width="78.09765625" bestFit="1" customWidth="1"/>
    <col min="5" max="5" width="5" bestFit="1" customWidth="1"/>
  </cols>
  <sheetData>
    <row r="2" spans="2:5" ht="40.200000000000003">
      <c r="B2" s="850" t="s">
        <v>312</v>
      </c>
      <c r="C2" s="850"/>
      <c r="D2" s="850"/>
      <c r="E2" s="850"/>
    </row>
    <row r="3" spans="2:5">
      <c r="B3" s="531" t="s">
        <v>313</v>
      </c>
      <c r="C3" s="531" t="s">
        <v>314</v>
      </c>
      <c r="D3" s="531" t="s">
        <v>315</v>
      </c>
      <c r="E3" s="531" t="s">
        <v>316</v>
      </c>
    </row>
    <row r="4" spans="2:5" ht="31.2">
      <c r="B4" s="532" t="s">
        <v>317</v>
      </c>
      <c r="C4" s="533" t="s">
        <v>318</v>
      </c>
      <c r="D4" s="534" t="s">
        <v>319</v>
      </c>
      <c r="E4" s="535"/>
    </row>
    <row r="5" spans="2:5" ht="31.2">
      <c r="B5" s="532" t="s">
        <v>320</v>
      </c>
      <c r="C5" s="536" t="s">
        <v>321</v>
      </c>
      <c r="D5" s="534" t="s">
        <v>322</v>
      </c>
      <c r="E5" s="535"/>
    </row>
    <row r="6" spans="2:5">
      <c r="B6" s="532" t="s">
        <v>323</v>
      </c>
      <c r="C6" s="536" t="s">
        <v>324</v>
      </c>
      <c r="D6" s="534" t="s">
        <v>325</v>
      </c>
      <c r="E6" s="535"/>
    </row>
    <row r="7" spans="2:5" ht="31.2">
      <c r="B7" s="537" t="s">
        <v>326</v>
      </c>
      <c r="C7" s="538" t="s">
        <v>327</v>
      </c>
      <c r="D7" s="539" t="s">
        <v>328</v>
      </c>
      <c r="E7" s="540"/>
    </row>
    <row r="8" spans="2:5">
      <c r="B8" s="532" t="s">
        <v>329</v>
      </c>
      <c r="C8" s="536" t="s">
        <v>330</v>
      </c>
      <c r="D8" s="541" t="s">
        <v>331</v>
      </c>
      <c r="E8" s="535"/>
    </row>
    <row r="9" spans="2:5">
      <c r="B9" s="532" t="s">
        <v>332</v>
      </c>
      <c r="C9" s="536" t="s">
        <v>333</v>
      </c>
      <c r="D9" s="541" t="s">
        <v>334</v>
      </c>
      <c r="E9" s="535"/>
    </row>
    <row r="10" spans="2:5" ht="31.2">
      <c r="B10" s="532" t="s">
        <v>335</v>
      </c>
      <c r="C10" s="536" t="s">
        <v>336</v>
      </c>
      <c r="D10" s="534" t="s">
        <v>337</v>
      </c>
      <c r="E10" s="535"/>
    </row>
    <row r="11" spans="2:5" ht="46.8">
      <c r="B11" s="543" t="s">
        <v>338</v>
      </c>
      <c r="C11" s="544" t="s">
        <v>339</v>
      </c>
      <c r="D11" s="542" t="s">
        <v>340</v>
      </c>
      <c r="E11" s="535"/>
    </row>
    <row r="12" spans="2:5">
      <c r="B12" s="543" t="s">
        <v>354</v>
      </c>
      <c r="C12" s="544"/>
      <c r="D12" s="542"/>
      <c r="E12" s="535"/>
    </row>
    <row r="13" spans="2:5">
      <c r="B13" s="543"/>
      <c r="C13" s="544"/>
      <c r="D13" s="542"/>
      <c r="E13" s="535"/>
    </row>
    <row r="14" spans="2:5">
      <c r="B14" s="543"/>
      <c r="C14" s="544"/>
      <c r="D14" s="542"/>
      <c r="E14" s="535"/>
    </row>
    <row r="15" spans="2:5">
      <c r="B15" s="543"/>
      <c r="C15" s="544"/>
      <c r="D15" s="542"/>
      <c r="E15" s="535"/>
    </row>
    <row r="16" spans="2:5">
      <c r="B16" s="543"/>
      <c r="C16" s="544"/>
      <c r="D16" s="542"/>
      <c r="E16" s="535"/>
    </row>
  </sheetData>
  <mergeCells count="1">
    <mergeCell ref="B2:E2"/>
  </mergeCells>
  <phoneticPr fontId="3" type="noConversion"/>
  <dataValidations count="5">
    <dataValidation allowBlank="1" showInputMessage="1" showErrorMessage="1" prompt="이 셀에는 이 워크시트의 제목이 표시됩니다." sqref="B2:E2" xr:uid="{F3818706-2D08-437E-9DA2-7706EBB49990}"/>
    <dataValidation allowBlank="1" showInputMessage="1" showErrorMessage="1" prompt="이 열의 이 머리글 아래에 강의 ID를 입력합니다." sqref="B3" xr:uid="{1F9B3AE6-AD10-41BD-92A1-86740F652663}"/>
    <dataValidation allowBlank="1" showInputMessage="1" showErrorMessage="1" prompt="이 열의 이 머리글 아래에 강의 이름을 입력합니다." sqref="C3" xr:uid="{391C3C6E-E09E-42C1-8A3A-3677B90CE1AA}"/>
    <dataValidation allowBlank="1" showInputMessage="1" showErrorMessage="1" prompt="이 열의 이 머리글 아래에 강사를 입력합니다." sqref="D3" xr:uid="{3CB38AD5-31CE-4806-B2D7-68634752667B}"/>
    <dataValidation allowBlank="1" showInputMessage="1" showErrorMessage="1" prompt="이 열의 이 머리글 아래에 요일을 입력합니다." sqref="E3" xr:uid="{D2242A92-E367-432C-B4A6-CF3C5B52DA9D}"/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연결포괄손익계산서</vt:lpstr>
      <vt:lpstr>연결재무상태표</vt:lpstr>
      <vt:lpstr>연결영업비용</vt:lpstr>
      <vt:lpstr>별도포괄손익계산서</vt:lpstr>
      <vt:lpstr>별도재무상태표</vt:lpstr>
      <vt:lpstr>주주환원 정책</vt:lpstr>
      <vt:lpstr>Twitch Timeline</vt:lpstr>
    </vt:vector>
  </TitlesOfParts>
  <Company>Afreecatv 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릴리트_양승표</dc:creator>
  <cp:lastModifiedBy>콘라드_고동빈</cp:lastModifiedBy>
  <cp:lastPrinted>2024-02-13T04:21:10Z</cp:lastPrinted>
  <dcterms:created xsi:type="dcterms:W3CDTF">2022-06-21T02:31:48Z</dcterms:created>
  <dcterms:modified xsi:type="dcterms:W3CDTF">2024-02-14T23:34:05Z</dcterms:modified>
</cp:coreProperties>
</file>